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18" activeTab="1"/>
  </bookViews>
  <sheets>
    <sheet name="квалификация" sheetId="1" r:id="rId1"/>
    <sheet name="плей офф" sheetId="2" r:id="rId2"/>
    <sheet name="__VBA__0" sheetId="3" r:id="rId3"/>
    <sheet name="__VBA__1" sheetId="4" r:id="rId4"/>
  </sheets>
  <definedNames/>
  <calcPr fullCalcOnLoad="1"/>
</workbook>
</file>

<file path=xl/sharedStrings.xml><?xml version="1.0" encoding="utf-8"?>
<sst xmlns="http://schemas.openxmlformats.org/spreadsheetml/2006/main" count="91" uniqueCount="60">
  <si>
    <t xml:space="preserve">       Федерация боулинга</t>
  </si>
  <si>
    <t xml:space="preserve">       Волгоградской области</t>
  </si>
  <si>
    <t>Таблица результатов Открытого Чемпионата Волгоградской обл. 2019г.</t>
  </si>
  <si>
    <t xml:space="preserve">2  этап </t>
  </si>
  <si>
    <t>9 февраля 2019г.</t>
  </si>
  <si>
    <t>макс</t>
  </si>
  <si>
    <t>мин.</t>
  </si>
  <si>
    <t>№</t>
  </si>
  <si>
    <t>Фамилия Имя</t>
  </si>
  <si>
    <t>г/п</t>
  </si>
  <si>
    <t>игры</t>
  </si>
  <si>
    <t>сумма</t>
  </si>
  <si>
    <t>сумма+г/п</t>
  </si>
  <si>
    <t>средний</t>
  </si>
  <si>
    <t>переигровка</t>
  </si>
  <si>
    <t>Мисходжев Руслан</t>
  </si>
  <si>
    <t>Криворотов Виктор</t>
  </si>
  <si>
    <t>Лихолай Алла</t>
  </si>
  <si>
    <t>Безотосный Алексей</t>
  </si>
  <si>
    <t>Кияшкин Александр</t>
  </si>
  <si>
    <t>Беляков Александр</t>
  </si>
  <si>
    <t>Плиев Олег</t>
  </si>
  <si>
    <t>Вайнман Алексей</t>
  </si>
  <si>
    <t>Гущин Александр</t>
  </si>
  <si>
    <t>Иванова Ольга</t>
  </si>
  <si>
    <t>Антюфеева Елена</t>
  </si>
  <si>
    <t>Москаленко Жанна</t>
  </si>
  <si>
    <t>Белов Андрей</t>
  </si>
  <si>
    <t>Криворотова Элла</t>
  </si>
  <si>
    <t>Поляков Александр</t>
  </si>
  <si>
    <t>Лазарев Сергей</t>
  </si>
  <si>
    <t>Тарапатин Василий</t>
  </si>
  <si>
    <t>Тихонов Константин</t>
  </si>
  <si>
    <t>Новикова Кристина</t>
  </si>
  <si>
    <t>Марченко Петр</t>
  </si>
  <si>
    <t>Лаптев Вячеслав</t>
  </si>
  <si>
    <t>Анипко Александр</t>
  </si>
  <si>
    <t>Фамин Денис</t>
  </si>
  <si>
    <t>Сухoруков Денис</t>
  </si>
  <si>
    <t>Хохлов Сергей</t>
  </si>
  <si>
    <t>Рычагов Максим</t>
  </si>
  <si>
    <t>Карпов Сергей</t>
  </si>
  <si>
    <t>Сажнева Наталья</t>
  </si>
  <si>
    <t>Таганов Алексей</t>
  </si>
  <si>
    <t>Руденко Сергей</t>
  </si>
  <si>
    <t>Тетюшев Александр</t>
  </si>
  <si>
    <t>Лявин Андрей</t>
  </si>
  <si>
    <t xml:space="preserve">             ПЛЕЙ ОФФ Открытого Чемпионата Волгоградской обл. 2019</t>
  </si>
  <si>
    <t>2 этап</t>
  </si>
  <si>
    <t>Дор.5</t>
  </si>
  <si>
    <t>Дор.12</t>
  </si>
  <si>
    <t>Сухоруков Денис</t>
  </si>
  <si>
    <t>Дор.6</t>
  </si>
  <si>
    <t>Дор.11</t>
  </si>
  <si>
    <t>Дор.7</t>
  </si>
  <si>
    <t>Дор.10</t>
  </si>
  <si>
    <t>Дор.8</t>
  </si>
  <si>
    <t>Дор.9</t>
  </si>
  <si>
    <t>ФИНАЛ ЗА 1 МЕСТО</t>
  </si>
  <si>
    <t>ФИНАЛ ЗА 3 МЕСТО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</si>
</sst>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>
    <font>
      <sz val="1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9"/>
      <color indexed="9"/>
      <name val="Arial"/>
      <family val="2"/>
    </font>
    <font>
      <sz val="10"/>
      <color indexed="8"/>
      <name val="Arial"/>
      <family val="0"/>
    </font>
    <font>
      <sz val="10"/>
      <name val="Times New Roman"/>
      <family val="1"/>
    </font>
    <font>
      <b/>
      <sz val="20"/>
      <color indexed="62"/>
      <name val="Times New Roman"/>
      <family val="1"/>
    </font>
    <font>
      <b/>
      <sz val="10"/>
      <name val="Times New Roman"/>
      <family val="1"/>
    </font>
    <font>
      <b/>
      <sz val="20"/>
      <color indexed="12"/>
      <name val="Times New Roman"/>
      <family val="1"/>
    </font>
    <font>
      <b/>
      <sz val="16"/>
      <name val="Times New Roman"/>
      <family val="1"/>
    </font>
    <font>
      <sz val="14"/>
      <color indexed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3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12" fillId="0" borderId="20" xfId="0" applyFont="1" applyBorder="1" applyAlignment="1">
      <alignment horizontal="left"/>
    </xf>
    <xf numFmtId="0" fontId="16" fillId="33" borderId="21" xfId="0" applyFont="1" applyFill="1" applyBorder="1" applyAlignment="1">
      <alignment horizontal="center"/>
    </xf>
    <xf numFmtId="0" fontId="16" fillId="33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24" fillId="0" borderId="0" xfId="0" applyFont="1" applyAlignment="1">
      <alignment/>
    </xf>
    <xf numFmtId="0" fontId="12" fillId="0" borderId="27" xfId="0" applyFont="1" applyBorder="1" applyAlignment="1">
      <alignment horizontal="center"/>
    </xf>
    <xf numFmtId="0" fontId="25" fillId="0" borderId="27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7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25" fillId="0" borderId="29" xfId="0" applyFont="1" applyFill="1" applyBorder="1" applyAlignment="1">
      <alignment horizontal="left"/>
    </xf>
    <xf numFmtId="0" fontId="25" fillId="0" borderId="27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47625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8</xdr:row>
      <xdr:rowOff>28575</xdr:rowOff>
    </xdr:from>
    <xdr:to>
      <xdr:col>8</xdr:col>
      <xdr:colOff>428625</xdr:colOff>
      <xdr:row>8</xdr:row>
      <xdr:rowOff>66675</xdr:rowOff>
    </xdr:to>
    <xdr:sp>
      <xdr:nvSpPr>
        <xdr:cNvPr id="1" name="Автофигура 1"/>
        <xdr:cNvSpPr>
          <a:spLocks/>
        </xdr:cNvSpPr>
      </xdr:nvSpPr>
      <xdr:spPr>
        <a:xfrm>
          <a:off x="6353175" y="2009775"/>
          <a:ext cx="9525" cy="38100"/>
        </a:xfrm>
        <a:prstGeom prst="rightArrow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123825</xdr:rowOff>
    </xdr:from>
    <xdr:to>
      <xdr:col>10</xdr:col>
      <xdr:colOff>0</xdr:colOff>
      <xdr:row>5</xdr:row>
      <xdr:rowOff>161925</xdr:rowOff>
    </xdr:to>
    <xdr:sp>
      <xdr:nvSpPr>
        <xdr:cNvPr id="2" name="Строка 2"/>
        <xdr:cNvSpPr>
          <a:spLocks/>
        </xdr:cNvSpPr>
      </xdr:nvSpPr>
      <xdr:spPr>
        <a:xfrm>
          <a:off x="6467475" y="1114425"/>
          <a:ext cx="276225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66675</xdr:rowOff>
    </xdr:from>
    <xdr:to>
      <xdr:col>10</xdr:col>
      <xdr:colOff>9525</xdr:colOff>
      <xdr:row>7</xdr:row>
      <xdr:rowOff>200025</xdr:rowOff>
    </xdr:to>
    <xdr:sp>
      <xdr:nvSpPr>
        <xdr:cNvPr id="3" name="Строка 3"/>
        <xdr:cNvSpPr>
          <a:spLocks/>
        </xdr:cNvSpPr>
      </xdr:nvSpPr>
      <xdr:spPr>
        <a:xfrm flipV="1">
          <a:off x="6429375" y="1552575"/>
          <a:ext cx="323850" cy="381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10</xdr:row>
      <xdr:rowOff>85725</xdr:rowOff>
    </xdr:from>
    <xdr:to>
      <xdr:col>9</xdr:col>
      <xdr:colOff>314325</xdr:colOff>
      <xdr:row>11</xdr:row>
      <xdr:rowOff>161925</xdr:rowOff>
    </xdr:to>
    <xdr:sp>
      <xdr:nvSpPr>
        <xdr:cNvPr id="4" name="Строка 4"/>
        <xdr:cNvSpPr>
          <a:spLocks/>
        </xdr:cNvSpPr>
      </xdr:nvSpPr>
      <xdr:spPr>
        <a:xfrm>
          <a:off x="6372225" y="2562225"/>
          <a:ext cx="371475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12</xdr:row>
      <xdr:rowOff>9525</xdr:rowOff>
    </xdr:from>
    <xdr:to>
      <xdr:col>9</xdr:col>
      <xdr:colOff>314325</xdr:colOff>
      <xdr:row>14</xdr:row>
      <xdr:rowOff>19050</xdr:rowOff>
    </xdr:to>
    <xdr:sp>
      <xdr:nvSpPr>
        <xdr:cNvPr id="5" name="Строка 5"/>
        <xdr:cNvSpPr>
          <a:spLocks/>
        </xdr:cNvSpPr>
      </xdr:nvSpPr>
      <xdr:spPr>
        <a:xfrm flipV="1">
          <a:off x="6381750" y="2981325"/>
          <a:ext cx="36195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104775</xdr:rowOff>
    </xdr:from>
    <xdr:to>
      <xdr:col>10</xdr:col>
      <xdr:colOff>0</xdr:colOff>
      <xdr:row>18</xdr:row>
      <xdr:rowOff>9525</xdr:rowOff>
    </xdr:to>
    <xdr:sp>
      <xdr:nvSpPr>
        <xdr:cNvPr id="6" name="Строка 6"/>
        <xdr:cNvSpPr>
          <a:spLocks/>
        </xdr:cNvSpPr>
      </xdr:nvSpPr>
      <xdr:spPr>
        <a:xfrm>
          <a:off x="6448425" y="4067175"/>
          <a:ext cx="295275" cy="400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314325</xdr:colOff>
      <xdr:row>20</xdr:row>
      <xdr:rowOff>9525</xdr:rowOff>
    </xdr:to>
    <xdr:sp>
      <xdr:nvSpPr>
        <xdr:cNvPr id="7" name="Строка 7"/>
        <xdr:cNvSpPr>
          <a:spLocks/>
        </xdr:cNvSpPr>
      </xdr:nvSpPr>
      <xdr:spPr>
        <a:xfrm flipV="1">
          <a:off x="6438900" y="4724400"/>
          <a:ext cx="304800" cy="238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22</xdr:row>
      <xdr:rowOff>85725</xdr:rowOff>
    </xdr:from>
    <xdr:to>
      <xdr:col>9</xdr:col>
      <xdr:colOff>314325</xdr:colOff>
      <xdr:row>23</xdr:row>
      <xdr:rowOff>66675</xdr:rowOff>
    </xdr:to>
    <xdr:sp>
      <xdr:nvSpPr>
        <xdr:cNvPr id="8" name="Строка 8"/>
        <xdr:cNvSpPr>
          <a:spLocks/>
        </xdr:cNvSpPr>
      </xdr:nvSpPr>
      <xdr:spPr>
        <a:xfrm>
          <a:off x="6381750" y="5534025"/>
          <a:ext cx="361950" cy="228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47625</xdr:rowOff>
    </xdr:from>
    <xdr:to>
      <xdr:col>10</xdr:col>
      <xdr:colOff>0</xdr:colOff>
      <xdr:row>25</xdr:row>
      <xdr:rowOff>209550</xdr:rowOff>
    </xdr:to>
    <xdr:sp>
      <xdr:nvSpPr>
        <xdr:cNvPr id="9" name="Строка 9"/>
        <xdr:cNvSpPr>
          <a:spLocks/>
        </xdr:cNvSpPr>
      </xdr:nvSpPr>
      <xdr:spPr>
        <a:xfrm flipV="1">
          <a:off x="6448425" y="5991225"/>
          <a:ext cx="295275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5</xdr:row>
      <xdr:rowOff>171450</xdr:rowOff>
    </xdr:from>
    <xdr:to>
      <xdr:col>14</xdr:col>
      <xdr:colOff>352425</xdr:colOff>
      <xdr:row>9</xdr:row>
      <xdr:rowOff>9525</xdr:rowOff>
    </xdr:to>
    <xdr:sp>
      <xdr:nvSpPr>
        <xdr:cNvPr id="10" name="Строка 10"/>
        <xdr:cNvSpPr>
          <a:spLocks/>
        </xdr:cNvSpPr>
      </xdr:nvSpPr>
      <xdr:spPr>
        <a:xfrm>
          <a:off x="9696450" y="1409700"/>
          <a:ext cx="466725" cy="828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9525</xdr:rowOff>
    </xdr:from>
    <xdr:to>
      <xdr:col>14</xdr:col>
      <xdr:colOff>352425</xdr:colOff>
      <xdr:row>11</xdr:row>
      <xdr:rowOff>200025</xdr:rowOff>
    </xdr:to>
    <xdr:sp>
      <xdr:nvSpPr>
        <xdr:cNvPr id="11" name="Строка 11"/>
        <xdr:cNvSpPr>
          <a:spLocks/>
        </xdr:cNvSpPr>
      </xdr:nvSpPr>
      <xdr:spPr>
        <a:xfrm flipV="1">
          <a:off x="9810750" y="2238375"/>
          <a:ext cx="352425" cy="685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18</xdr:row>
      <xdr:rowOff>133350</xdr:rowOff>
    </xdr:from>
    <xdr:to>
      <xdr:col>14</xdr:col>
      <xdr:colOff>352425</xdr:colOff>
      <xdr:row>20</xdr:row>
      <xdr:rowOff>161925</xdr:rowOff>
    </xdr:to>
    <xdr:sp>
      <xdr:nvSpPr>
        <xdr:cNvPr id="12" name="Строка 12"/>
        <xdr:cNvSpPr>
          <a:spLocks/>
        </xdr:cNvSpPr>
      </xdr:nvSpPr>
      <xdr:spPr>
        <a:xfrm>
          <a:off x="9725025" y="4591050"/>
          <a:ext cx="438150" cy="523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21</xdr:row>
      <xdr:rowOff>19050</xdr:rowOff>
    </xdr:from>
    <xdr:to>
      <xdr:col>14</xdr:col>
      <xdr:colOff>352425</xdr:colOff>
      <xdr:row>24</xdr:row>
      <xdr:rowOff>9525</xdr:rowOff>
    </xdr:to>
    <xdr:sp>
      <xdr:nvSpPr>
        <xdr:cNvPr id="13" name="Строка 13"/>
        <xdr:cNvSpPr>
          <a:spLocks/>
        </xdr:cNvSpPr>
      </xdr:nvSpPr>
      <xdr:spPr>
        <a:xfrm flipV="1">
          <a:off x="9725025" y="5219700"/>
          <a:ext cx="438150" cy="733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171450</xdr:rowOff>
    </xdr:from>
    <xdr:to>
      <xdr:col>4</xdr:col>
      <xdr:colOff>342900</xdr:colOff>
      <xdr:row>4</xdr:row>
      <xdr:rowOff>171450</xdr:rowOff>
    </xdr:to>
    <xdr:sp>
      <xdr:nvSpPr>
        <xdr:cNvPr id="14" name="Строка 14"/>
        <xdr:cNvSpPr>
          <a:spLocks/>
        </xdr:cNvSpPr>
      </xdr:nvSpPr>
      <xdr:spPr>
        <a:xfrm>
          <a:off x="3124200" y="1162050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161925</xdr:rowOff>
    </xdr:from>
    <xdr:to>
      <xdr:col>4</xdr:col>
      <xdr:colOff>361950</xdr:colOff>
      <xdr:row>7</xdr:row>
      <xdr:rowOff>171450</xdr:rowOff>
    </xdr:to>
    <xdr:sp>
      <xdr:nvSpPr>
        <xdr:cNvPr id="15" name="Строка 15"/>
        <xdr:cNvSpPr>
          <a:spLocks/>
        </xdr:cNvSpPr>
      </xdr:nvSpPr>
      <xdr:spPr>
        <a:xfrm>
          <a:off x="3152775" y="1895475"/>
          <a:ext cx="3143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0</xdr:rowOff>
    </xdr:from>
    <xdr:to>
      <xdr:col>4</xdr:col>
      <xdr:colOff>361950</xdr:colOff>
      <xdr:row>11</xdr:row>
      <xdr:rowOff>0</xdr:rowOff>
    </xdr:to>
    <xdr:sp>
      <xdr:nvSpPr>
        <xdr:cNvPr id="16" name="Строка 16"/>
        <xdr:cNvSpPr>
          <a:spLocks/>
        </xdr:cNvSpPr>
      </xdr:nvSpPr>
      <xdr:spPr>
        <a:xfrm>
          <a:off x="3124200" y="2724150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152400</xdr:rowOff>
    </xdr:from>
    <xdr:to>
      <xdr:col>4</xdr:col>
      <xdr:colOff>352425</xdr:colOff>
      <xdr:row>13</xdr:row>
      <xdr:rowOff>161925</xdr:rowOff>
    </xdr:to>
    <xdr:sp>
      <xdr:nvSpPr>
        <xdr:cNvPr id="17" name="Строка 17"/>
        <xdr:cNvSpPr>
          <a:spLocks/>
        </xdr:cNvSpPr>
      </xdr:nvSpPr>
      <xdr:spPr>
        <a:xfrm flipV="1">
          <a:off x="3124200" y="3371850"/>
          <a:ext cx="3333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123825</xdr:rowOff>
    </xdr:from>
    <xdr:to>
      <xdr:col>4</xdr:col>
      <xdr:colOff>361950</xdr:colOff>
      <xdr:row>16</xdr:row>
      <xdr:rowOff>123825</xdr:rowOff>
    </xdr:to>
    <xdr:sp>
      <xdr:nvSpPr>
        <xdr:cNvPr id="18" name="Строка 18"/>
        <xdr:cNvSpPr>
          <a:spLocks/>
        </xdr:cNvSpPr>
      </xdr:nvSpPr>
      <xdr:spPr>
        <a:xfrm>
          <a:off x="3124200" y="408622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123825</xdr:rowOff>
    </xdr:from>
    <xdr:to>
      <xdr:col>4</xdr:col>
      <xdr:colOff>352425</xdr:colOff>
      <xdr:row>19</xdr:row>
      <xdr:rowOff>133350</xdr:rowOff>
    </xdr:to>
    <xdr:sp>
      <xdr:nvSpPr>
        <xdr:cNvPr id="19" name="Строка 19"/>
        <xdr:cNvSpPr>
          <a:spLocks/>
        </xdr:cNvSpPr>
      </xdr:nvSpPr>
      <xdr:spPr>
        <a:xfrm flipV="1">
          <a:off x="3124200" y="4829175"/>
          <a:ext cx="3333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114300</xdr:rowOff>
    </xdr:from>
    <xdr:to>
      <xdr:col>5</xdr:col>
      <xdr:colOff>0</xdr:colOff>
      <xdr:row>22</xdr:row>
      <xdr:rowOff>114300</xdr:rowOff>
    </xdr:to>
    <xdr:sp>
      <xdr:nvSpPr>
        <xdr:cNvPr id="20" name="Строка 20"/>
        <xdr:cNvSpPr>
          <a:spLocks/>
        </xdr:cNvSpPr>
      </xdr:nvSpPr>
      <xdr:spPr>
        <a:xfrm>
          <a:off x="3105150" y="556260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123825</xdr:rowOff>
    </xdr:from>
    <xdr:to>
      <xdr:col>4</xdr:col>
      <xdr:colOff>361950</xdr:colOff>
      <xdr:row>25</xdr:row>
      <xdr:rowOff>133350</xdr:rowOff>
    </xdr:to>
    <xdr:sp>
      <xdr:nvSpPr>
        <xdr:cNvPr id="21" name="Строка 21"/>
        <xdr:cNvSpPr>
          <a:spLocks/>
        </xdr:cNvSpPr>
      </xdr:nvSpPr>
      <xdr:spPr>
        <a:xfrm>
          <a:off x="3114675" y="6315075"/>
          <a:ext cx="3524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47625</xdr:rowOff>
    </xdr:from>
    <xdr:to>
      <xdr:col>5</xdr:col>
      <xdr:colOff>0</xdr:colOff>
      <xdr:row>23</xdr:row>
      <xdr:rowOff>57150</xdr:rowOff>
    </xdr:to>
    <xdr:sp>
      <xdr:nvSpPr>
        <xdr:cNvPr id="22" name="Строка 23"/>
        <xdr:cNvSpPr>
          <a:spLocks/>
        </xdr:cNvSpPr>
      </xdr:nvSpPr>
      <xdr:spPr>
        <a:xfrm>
          <a:off x="3467100" y="5743575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Y49"/>
  <sheetViews>
    <sheetView zoomScale="60" zoomScaleNormal="60" zoomScalePageLayoutView="0" workbookViewId="0" topLeftCell="A7">
      <selection activeCell="S37" sqref="S37"/>
    </sheetView>
  </sheetViews>
  <sheetFormatPr defaultColWidth="9.140625" defaultRowHeight="12.75"/>
  <cols>
    <col min="1" max="1" width="5.28125" style="0" customWidth="1"/>
    <col min="2" max="2" width="26.421875" style="0" customWidth="1"/>
    <col min="9" max="9" width="7.140625" style="0" customWidth="1"/>
    <col min="10" max="11" width="9.7109375" style="0" customWidth="1"/>
    <col min="12" max="12" width="14.8515625" style="0" customWidth="1"/>
    <col min="13" max="13" width="13.28125" style="0" customWidth="1"/>
    <col min="14" max="14" width="5.140625" style="0" customWidth="1"/>
    <col min="15" max="15" width="7.57421875" style="0" customWidth="1"/>
  </cols>
  <sheetData>
    <row r="1" spans="7:11" ht="17.25" customHeight="1">
      <c r="G1" s="1"/>
      <c r="H1" s="1"/>
      <c r="I1" s="2" t="s">
        <v>0</v>
      </c>
      <c r="J1" s="3"/>
      <c r="K1" s="3"/>
    </row>
    <row r="2" spans="9:11" ht="15.75">
      <c r="I2" s="2" t="s">
        <v>1</v>
      </c>
      <c r="J2" s="3"/>
      <c r="K2" s="3"/>
    </row>
    <row r="3" ht="10.5" customHeight="1">
      <c r="I3" s="4"/>
    </row>
    <row r="4" ht="13.5" customHeight="1"/>
    <row r="5" spans="1:16" ht="24" customHeight="1">
      <c r="A5" s="5" t="s">
        <v>2</v>
      </c>
      <c r="B5" s="5"/>
      <c r="D5" s="6"/>
      <c r="O5" s="7"/>
      <c r="P5" s="7"/>
    </row>
    <row r="6" spans="5:16" s="8" customFormat="1" ht="14.25" customHeight="1">
      <c r="E6" s="9" t="s">
        <v>3</v>
      </c>
      <c r="G6" s="9" t="s">
        <v>4</v>
      </c>
      <c r="H6" s="9"/>
      <c r="O6" s="10"/>
      <c r="P6" s="10"/>
    </row>
    <row r="7" spans="15:16" s="8" customFormat="1" ht="10.5" customHeight="1">
      <c r="O7" s="10"/>
      <c r="P7" s="10"/>
    </row>
    <row r="8" spans="1:16" s="14" customFormat="1" ht="12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 t="s">
        <v>5</v>
      </c>
      <c r="O8" s="12" t="s">
        <v>6</v>
      </c>
      <c r="P8" s="13"/>
    </row>
    <row r="9" spans="1:18" s="14" customFormat="1" ht="12" customHeight="1">
      <c r="A9" s="75" t="s">
        <v>7</v>
      </c>
      <c r="B9" s="75" t="s">
        <v>8</v>
      </c>
      <c r="C9" s="76" t="s">
        <v>9</v>
      </c>
      <c r="D9" s="77" t="s">
        <v>10</v>
      </c>
      <c r="E9" s="77"/>
      <c r="F9" s="77"/>
      <c r="G9" s="77"/>
      <c r="H9" s="77"/>
      <c r="I9" s="77"/>
      <c r="J9" s="77"/>
      <c r="K9" s="78" t="s">
        <v>11</v>
      </c>
      <c r="L9" s="79" t="s">
        <v>12</v>
      </c>
      <c r="M9" s="75" t="s">
        <v>13</v>
      </c>
      <c r="N9" s="16" t="e">
        <f>MAX(#REF!)</f>
        <v>#REF!</v>
      </c>
      <c r="O9" s="17"/>
      <c r="P9" s="17"/>
      <c r="Q9" s="17"/>
      <c r="R9" s="17"/>
    </row>
    <row r="10" spans="1:16" s="14" customFormat="1" ht="20.25" customHeight="1">
      <c r="A10" s="75"/>
      <c r="B10" s="75"/>
      <c r="C10" s="76"/>
      <c r="D10" s="18">
        <v>1</v>
      </c>
      <c r="E10" s="15">
        <v>2</v>
      </c>
      <c r="F10" s="15">
        <v>3</v>
      </c>
      <c r="G10" s="15">
        <v>4</v>
      </c>
      <c r="H10" s="15">
        <v>5</v>
      </c>
      <c r="I10" s="15">
        <v>6</v>
      </c>
      <c r="J10" s="19" t="s">
        <v>14</v>
      </c>
      <c r="K10" s="78"/>
      <c r="L10" s="79"/>
      <c r="M10" s="75"/>
      <c r="N10" s="16" t="e">
        <f>MAX(#REF!)</f>
        <v>#REF!</v>
      </c>
      <c r="O10" s="20" t="e">
        <f>MIN(#REF!)</f>
        <v>#REF!</v>
      </c>
      <c r="P10" s="13"/>
    </row>
    <row r="11" spans="1:16" s="14" customFormat="1" ht="13.5" customHeight="1">
      <c r="A11" s="15">
        <v>1</v>
      </c>
      <c r="B11" s="21" t="s">
        <v>15</v>
      </c>
      <c r="C11" s="22"/>
      <c r="D11" s="23">
        <v>237</v>
      </c>
      <c r="E11" s="24">
        <v>201</v>
      </c>
      <c r="F11" s="24">
        <v>200</v>
      </c>
      <c r="G11" s="24">
        <v>192</v>
      </c>
      <c r="H11" s="24">
        <v>178</v>
      </c>
      <c r="I11" s="24">
        <v>208</v>
      </c>
      <c r="J11" s="25"/>
      <c r="K11" s="26">
        <f aca="true" t="shared" si="0" ref="K11:K45">IF(J11&gt;0,(SUM(D11:J11)-MIN(D11:J11)),SUM(D11:I11))</f>
        <v>1216</v>
      </c>
      <c r="L11" s="27">
        <f aca="true" t="shared" si="1" ref="L11:L45">K11+C11*(IF(J11&gt;0,6,COUNTIF(D11:I11,"&gt;0")))</f>
        <v>1216</v>
      </c>
      <c r="M11" s="28">
        <f aca="true" t="shared" si="2" ref="M11:M45">IF(L11&gt;0,L11/COUNTA(D11:I11),0)</f>
        <v>202.66666666666666</v>
      </c>
      <c r="N11" s="16" t="e">
        <f>MAX(#REF!)</f>
        <v>#REF!</v>
      </c>
      <c r="O11" s="20" t="e">
        <f>MIN(#REF!)</f>
        <v>#REF!</v>
      </c>
      <c r="P11" s="13"/>
    </row>
    <row r="12" spans="1:16" s="14" customFormat="1" ht="13.5" customHeight="1">
      <c r="A12" s="15">
        <v>2</v>
      </c>
      <c r="B12" s="21" t="s">
        <v>16</v>
      </c>
      <c r="C12" s="29">
        <v>5</v>
      </c>
      <c r="D12" s="30">
        <v>151</v>
      </c>
      <c r="E12" s="31">
        <v>181</v>
      </c>
      <c r="F12" s="31">
        <v>179</v>
      </c>
      <c r="G12" s="31">
        <v>205</v>
      </c>
      <c r="H12" s="31">
        <v>161</v>
      </c>
      <c r="I12" s="31">
        <v>214</v>
      </c>
      <c r="J12" s="25">
        <v>206</v>
      </c>
      <c r="K12" s="26">
        <f t="shared" si="0"/>
        <v>1146</v>
      </c>
      <c r="L12" s="27">
        <f t="shared" si="1"/>
        <v>1176</v>
      </c>
      <c r="M12" s="28">
        <f t="shared" si="2"/>
        <v>196</v>
      </c>
      <c r="N12" s="16" t="e">
        <f>MAX(#REF!)</f>
        <v>#REF!</v>
      </c>
      <c r="O12" s="20" t="e">
        <f>MIN(#REF!)</f>
        <v>#REF!</v>
      </c>
      <c r="P12" s="13"/>
    </row>
    <row r="13" spans="1:16" s="14" customFormat="1" ht="13.5" customHeight="1">
      <c r="A13" s="15">
        <v>3</v>
      </c>
      <c r="B13" s="21" t="s">
        <v>17</v>
      </c>
      <c r="C13" s="22">
        <v>15</v>
      </c>
      <c r="D13" s="23">
        <v>178</v>
      </c>
      <c r="E13" s="24">
        <v>166</v>
      </c>
      <c r="F13" s="24">
        <v>210</v>
      </c>
      <c r="G13" s="24">
        <v>164</v>
      </c>
      <c r="H13" s="24">
        <v>167</v>
      </c>
      <c r="I13" s="24">
        <v>182</v>
      </c>
      <c r="J13" s="25">
        <v>159</v>
      </c>
      <c r="K13" s="26">
        <f t="shared" si="0"/>
        <v>1067</v>
      </c>
      <c r="L13" s="27">
        <f t="shared" si="1"/>
        <v>1157</v>
      </c>
      <c r="M13" s="28">
        <f t="shared" si="2"/>
        <v>192.83333333333334</v>
      </c>
      <c r="N13" s="16" t="e">
        <f>MAX(#REF!)</f>
        <v>#REF!</v>
      </c>
      <c r="O13" s="20" t="e">
        <f>MIN(#REF!)</f>
        <v>#REF!</v>
      </c>
      <c r="P13" s="13"/>
    </row>
    <row r="14" spans="1:16" s="14" customFormat="1" ht="13.5" customHeight="1">
      <c r="A14" s="15">
        <v>4</v>
      </c>
      <c r="B14" s="21" t="s">
        <v>18</v>
      </c>
      <c r="C14" s="22">
        <v>5</v>
      </c>
      <c r="D14" s="30">
        <v>155</v>
      </c>
      <c r="E14" s="31">
        <v>145</v>
      </c>
      <c r="F14" s="31">
        <v>237</v>
      </c>
      <c r="G14" s="31">
        <v>178</v>
      </c>
      <c r="H14" s="31">
        <v>198</v>
      </c>
      <c r="I14" s="31">
        <v>166</v>
      </c>
      <c r="J14" s="25">
        <v>193</v>
      </c>
      <c r="K14" s="26">
        <f t="shared" si="0"/>
        <v>1127</v>
      </c>
      <c r="L14" s="27">
        <f t="shared" si="1"/>
        <v>1157</v>
      </c>
      <c r="M14" s="28">
        <f t="shared" si="2"/>
        <v>192.83333333333334</v>
      </c>
      <c r="N14" s="16" t="e">
        <f>MAX(#REF!)</f>
        <v>#REF!</v>
      </c>
      <c r="O14" s="20" t="e">
        <f>MIN(#REF!)</f>
        <v>#REF!</v>
      </c>
      <c r="P14" s="13"/>
    </row>
    <row r="15" spans="1:16" s="14" customFormat="1" ht="13.5" customHeight="1">
      <c r="A15" s="15">
        <v>5</v>
      </c>
      <c r="B15" s="21" t="s">
        <v>19</v>
      </c>
      <c r="C15" s="22">
        <v>5</v>
      </c>
      <c r="D15" s="23">
        <v>174</v>
      </c>
      <c r="E15" s="24">
        <v>213</v>
      </c>
      <c r="F15" s="24">
        <v>194</v>
      </c>
      <c r="G15" s="24">
        <v>160</v>
      </c>
      <c r="H15" s="24">
        <v>177</v>
      </c>
      <c r="I15" s="24">
        <v>151</v>
      </c>
      <c r="J15" s="25">
        <v>194</v>
      </c>
      <c r="K15" s="26">
        <f t="shared" si="0"/>
        <v>1112</v>
      </c>
      <c r="L15" s="27">
        <f t="shared" si="1"/>
        <v>1142</v>
      </c>
      <c r="M15" s="28">
        <f t="shared" si="2"/>
        <v>190.33333333333334</v>
      </c>
      <c r="N15" s="16" t="e">
        <f>MAX(#REF!)</f>
        <v>#REF!</v>
      </c>
      <c r="O15" s="20" t="e">
        <f>MIN(#REF!)</f>
        <v>#REF!</v>
      </c>
      <c r="P15" s="13"/>
    </row>
    <row r="16" spans="1:16" s="14" customFormat="1" ht="13.5" customHeight="1">
      <c r="A16" s="15">
        <v>6</v>
      </c>
      <c r="B16" s="21" t="s">
        <v>20</v>
      </c>
      <c r="C16" s="22"/>
      <c r="D16" s="30">
        <v>192</v>
      </c>
      <c r="E16" s="31">
        <v>194</v>
      </c>
      <c r="F16" s="31">
        <v>179</v>
      </c>
      <c r="G16" s="31">
        <v>190</v>
      </c>
      <c r="H16" s="31">
        <v>191</v>
      </c>
      <c r="I16" s="31">
        <v>192</v>
      </c>
      <c r="J16" s="25"/>
      <c r="K16" s="26">
        <f t="shared" si="0"/>
        <v>1138</v>
      </c>
      <c r="L16" s="27">
        <f t="shared" si="1"/>
        <v>1138</v>
      </c>
      <c r="M16" s="28">
        <f t="shared" si="2"/>
        <v>189.66666666666666</v>
      </c>
      <c r="N16" s="16" t="e">
        <f>MAX(#REF!)</f>
        <v>#REF!</v>
      </c>
      <c r="O16" s="20" t="e">
        <f>MIN(#REF!)</f>
        <v>#REF!</v>
      </c>
      <c r="P16" s="13"/>
    </row>
    <row r="17" spans="1:16" s="14" customFormat="1" ht="13.5" customHeight="1">
      <c r="A17" s="15">
        <v>7</v>
      </c>
      <c r="B17" s="21" t="s">
        <v>21</v>
      </c>
      <c r="C17" s="22"/>
      <c r="D17" s="30">
        <v>158</v>
      </c>
      <c r="E17" s="31">
        <v>196</v>
      </c>
      <c r="F17" s="31">
        <v>140</v>
      </c>
      <c r="G17" s="31">
        <v>223</v>
      </c>
      <c r="H17" s="31">
        <v>194</v>
      </c>
      <c r="I17" s="31">
        <v>175</v>
      </c>
      <c r="J17" s="25">
        <v>190</v>
      </c>
      <c r="K17" s="26">
        <f t="shared" si="0"/>
        <v>1136</v>
      </c>
      <c r="L17" s="27">
        <f t="shared" si="1"/>
        <v>1136</v>
      </c>
      <c r="M17" s="28">
        <f t="shared" si="2"/>
        <v>189.33333333333334</v>
      </c>
      <c r="N17" s="16" t="e">
        <f>MAX(#REF!)</f>
        <v>#REF!</v>
      </c>
      <c r="O17" s="20" t="e">
        <f>MIN(#REF!)</f>
        <v>#REF!</v>
      </c>
      <c r="P17" s="13"/>
    </row>
    <row r="18" spans="1:16" s="14" customFormat="1" ht="13.5" customHeight="1">
      <c r="A18" s="15">
        <v>8</v>
      </c>
      <c r="B18" s="21" t="s">
        <v>22</v>
      </c>
      <c r="C18" s="22">
        <v>5</v>
      </c>
      <c r="D18" s="32">
        <v>149</v>
      </c>
      <c r="E18" s="33">
        <v>168</v>
      </c>
      <c r="F18" s="33">
        <v>178</v>
      </c>
      <c r="G18" s="33">
        <v>168</v>
      </c>
      <c r="H18" s="33">
        <v>216</v>
      </c>
      <c r="I18" s="33">
        <v>188</v>
      </c>
      <c r="J18" s="25">
        <v>178</v>
      </c>
      <c r="K18" s="26">
        <f t="shared" si="0"/>
        <v>1096</v>
      </c>
      <c r="L18" s="27">
        <f t="shared" si="1"/>
        <v>1126</v>
      </c>
      <c r="M18" s="28">
        <f t="shared" si="2"/>
        <v>187.66666666666666</v>
      </c>
      <c r="N18" s="16" t="e">
        <f>MAX(#REF!)</f>
        <v>#REF!</v>
      </c>
      <c r="O18" s="20" t="e">
        <f>MIN(#REF!)</f>
        <v>#REF!</v>
      </c>
      <c r="P18" s="13"/>
    </row>
    <row r="19" spans="1:16" s="14" customFormat="1" ht="13.5" customHeight="1">
      <c r="A19" s="15">
        <v>9</v>
      </c>
      <c r="B19" s="21" t="s">
        <v>23</v>
      </c>
      <c r="C19" s="22">
        <v>5</v>
      </c>
      <c r="D19" s="32">
        <v>170</v>
      </c>
      <c r="E19" s="33">
        <v>202</v>
      </c>
      <c r="F19" s="33">
        <v>174</v>
      </c>
      <c r="G19" s="33">
        <v>144</v>
      </c>
      <c r="H19" s="33">
        <v>165</v>
      </c>
      <c r="I19" s="33">
        <v>204</v>
      </c>
      <c r="J19" s="34">
        <v>172</v>
      </c>
      <c r="K19" s="26">
        <f t="shared" si="0"/>
        <v>1087</v>
      </c>
      <c r="L19" s="27">
        <f t="shared" si="1"/>
        <v>1117</v>
      </c>
      <c r="M19" s="28">
        <f t="shared" si="2"/>
        <v>186.16666666666666</v>
      </c>
      <c r="N19" s="16" t="e">
        <f>MAX(#REF!)</f>
        <v>#REF!</v>
      </c>
      <c r="O19" s="20" t="e">
        <f>MIN(#REF!)</f>
        <v>#REF!</v>
      </c>
      <c r="P19" s="13"/>
    </row>
    <row r="20" spans="1:16" s="14" customFormat="1" ht="13.5" customHeight="1">
      <c r="A20" s="15">
        <v>10</v>
      </c>
      <c r="B20" s="21" t="s">
        <v>24</v>
      </c>
      <c r="C20" s="29">
        <v>15</v>
      </c>
      <c r="D20" s="23">
        <v>159</v>
      </c>
      <c r="E20" s="24">
        <v>164</v>
      </c>
      <c r="F20" s="24">
        <v>141</v>
      </c>
      <c r="G20" s="24">
        <v>167</v>
      </c>
      <c r="H20" s="24">
        <v>164</v>
      </c>
      <c r="I20" s="24">
        <v>157</v>
      </c>
      <c r="J20" s="25">
        <v>212</v>
      </c>
      <c r="K20" s="26">
        <f t="shared" si="0"/>
        <v>1023</v>
      </c>
      <c r="L20" s="27">
        <f t="shared" si="1"/>
        <v>1113</v>
      </c>
      <c r="M20" s="28">
        <f t="shared" si="2"/>
        <v>185.5</v>
      </c>
      <c r="N20" s="16" t="e">
        <f>MAX(#REF!)</f>
        <v>#REF!</v>
      </c>
      <c r="O20" s="20" t="e">
        <f>MIN(#REF!)</f>
        <v>#REF!</v>
      </c>
      <c r="P20" s="13"/>
    </row>
    <row r="21" spans="1:16" s="14" customFormat="1" ht="13.5" customHeight="1">
      <c r="A21" s="15">
        <v>11</v>
      </c>
      <c r="B21" s="21" t="s">
        <v>25</v>
      </c>
      <c r="C21" s="22">
        <v>10</v>
      </c>
      <c r="D21" s="35">
        <v>145</v>
      </c>
      <c r="E21" s="36">
        <v>169</v>
      </c>
      <c r="F21" s="36">
        <v>171</v>
      </c>
      <c r="G21" s="36">
        <v>225</v>
      </c>
      <c r="H21" s="36">
        <v>135</v>
      </c>
      <c r="I21" s="36">
        <v>155</v>
      </c>
      <c r="J21" s="25">
        <v>187</v>
      </c>
      <c r="K21" s="26">
        <f t="shared" si="0"/>
        <v>1052</v>
      </c>
      <c r="L21" s="27">
        <f t="shared" si="1"/>
        <v>1112</v>
      </c>
      <c r="M21" s="28">
        <f t="shared" si="2"/>
        <v>185.33333333333334</v>
      </c>
      <c r="N21" s="16" t="e">
        <f>MAX(#REF!)</f>
        <v>#REF!</v>
      </c>
      <c r="O21" s="20" t="e">
        <f>MIN(#REF!)</f>
        <v>#REF!</v>
      </c>
      <c r="P21" s="13"/>
    </row>
    <row r="22" spans="1:16" s="14" customFormat="1" ht="13.5" customHeight="1">
      <c r="A22" s="15">
        <v>12</v>
      </c>
      <c r="B22" s="21" t="s">
        <v>26</v>
      </c>
      <c r="C22" s="37">
        <v>10</v>
      </c>
      <c r="D22" s="30">
        <v>216</v>
      </c>
      <c r="E22" s="31">
        <v>152</v>
      </c>
      <c r="F22" s="31">
        <v>143</v>
      </c>
      <c r="G22" s="31">
        <v>201</v>
      </c>
      <c r="H22" s="31">
        <v>153</v>
      </c>
      <c r="I22" s="31">
        <v>178</v>
      </c>
      <c r="J22" s="25"/>
      <c r="K22" s="26">
        <f t="shared" si="0"/>
        <v>1043</v>
      </c>
      <c r="L22" s="27">
        <f t="shared" si="1"/>
        <v>1103</v>
      </c>
      <c r="M22" s="28">
        <f t="shared" si="2"/>
        <v>183.83333333333334</v>
      </c>
      <c r="N22" s="16" t="e">
        <f>MAX(#REF!)</f>
        <v>#REF!</v>
      </c>
      <c r="O22" s="20" t="e">
        <f>MIN(#REF!)</f>
        <v>#REF!</v>
      </c>
      <c r="P22" s="13"/>
    </row>
    <row r="23" spans="1:16" s="14" customFormat="1" ht="13.5" customHeight="1">
      <c r="A23" s="15">
        <v>13</v>
      </c>
      <c r="B23" s="21" t="s">
        <v>27</v>
      </c>
      <c r="C23" s="29"/>
      <c r="D23" s="23">
        <v>169</v>
      </c>
      <c r="E23" s="24">
        <v>202</v>
      </c>
      <c r="F23" s="24">
        <v>158</v>
      </c>
      <c r="G23" s="24">
        <v>178</v>
      </c>
      <c r="H23" s="24">
        <v>206</v>
      </c>
      <c r="I23" s="24">
        <v>157</v>
      </c>
      <c r="J23" s="25">
        <v>182</v>
      </c>
      <c r="K23" s="26">
        <f t="shared" si="0"/>
        <v>1095</v>
      </c>
      <c r="L23" s="27">
        <f t="shared" si="1"/>
        <v>1095</v>
      </c>
      <c r="M23" s="28">
        <f t="shared" si="2"/>
        <v>182.5</v>
      </c>
      <c r="N23" s="16" t="e">
        <f>MAX(#REF!)</f>
        <v>#REF!</v>
      </c>
      <c r="O23" s="20" t="e">
        <f>MIN(#REF!)</f>
        <v>#REF!</v>
      </c>
      <c r="P23" s="13"/>
    </row>
    <row r="24" spans="1:16" s="14" customFormat="1" ht="13.5" customHeight="1">
      <c r="A24" s="15">
        <v>14</v>
      </c>
      <c r="B24" s="21" t="s">
        <v>28</v>
      </c>
      <c r="C24" s="22">
        <v>15</v>
      </c>
      <c r="D24" s="23">
        <v>138</v>
      </c>
      <c r="E24" s="24">
        <v>162</v>
      </c>
      <c r="F24" s="24">
        <v>162</v>
      </c>
      <c r="G24" s="24">
        <v>145</v>
      </c>
      <c r="H24" s="24">
        <v>172</v>
      </c>
      <c r="I24" s="24">
        <v>168</v>
      </c>
      <c r="J24" s="25">
        <v>184</v>
      </c>
      <c r="K24" s="26">
        <f t="shared" si="0"/>
        <v>993</v>
      </c>
      <c r="L24" s="27">
        <f t="shared" si="1"/>
        <v>1083</v>
      </c>
      <c r="M24" s="28">
        <f t="shared" si="2"/>
        <v>180.5</v>
      </c>
      <c r="N24" s="16" t="e">
        <f>MAX(#REF!)</f>
        <v>#REF!</v>
      </c>
      <c r="O24" s="20" t="e">
        <f>MIN(#REF!)</f>
        <v>#REF!</v>
      </c>
      <c r="P24" s="13"/>
    </row>
    <row r="25" spans="1:16" s="14" customFormat="1" ht="13.5" customHeight="1">
      <c r="A25" s="15">
        <v>15</v>
      </c>
      <c r="B25" s="21" t="s">
        <v>29</v>
      </c>
      <c r="C25" s="29"/>
      <c r="D25" s="30">
        <v>159</v>
      </c>
      <c r="E25" s="31">
        <v>243</v>
      </c>
      <c r="F25" s="31">
        <v>175</v>
      </c>
      <c r="G25" s="31">
        <v>150</v>
      </c>
      <c r="H25" s="31">
        <v>143</v>
      </c>
      <c r="I25" s="31">
        <v>163</v>
      </c>
      <c r="J25" s="25">
        <v>166</v>
      </c>
      <c r="K25" s="26">
        <f t="shared" si="0"/>
        <v>1056</v>
      </c>
      <c r="L25" s="27">
        <f t="shared" si="1"/>
        <v>1056</v>
      </c>
      <c r="M25" s="28">
        <f t="shared" si="2"/>
        <v>176</v>
      </c>
      <c r="N25" s="16" t="e">
        <f>MAX(#REF!)</f>
        <v>#REF!</v>
      </c>
      <c r="O25" s="20" t="e">
        <f>MIN(#REF!)</f>
        <v>#REF!</v>
      </c>
      <c r="P25" s="13"/>
    </row>
    <row r="26" spans="1:16" s="14" customFormat="1" ht="13.5" customHeight="1">
      <c r="A26" s="15">
        <v>16</v>
      </c>
      <c r="B26" s="21" t="s">
        <v>30</v>
      </c>
      <c r="C26" s="29"/>
      <c r="D26" s="23">
        <v>162</v>
      </c>
      <c r="E26" s="24">
        <v>159</v>
      </c>
      <c r="F26" s="24">
        <v>211</v>
      </c>
      <c r="G26" s="24">
        <v>163</v>
      </c>
      <c r="H26" s="24">
        <v>157</v>
      </c>
      <c r="I26" s="24">
        <v>181</v>
      </c>
      <c r="J26" s="25">
        <v>180</v>
      </c>
      <c r="K26" s="26">
        <f t="shared" si="0"/>
        <v>1056</v>
      </c>
      <c r="L26" s="27">
        <f t="shared" si="1"/>
        <v>1056</v>
      </c>
      <c r="M26" s="28">
        <f t="shared" si="2"/>
        <v>176</v>
      </c>
      <c r="N26" s="16" t="e">
        <f>MAX(#REF!)</f>
        <v>#REF!</v>
      </c>
      <c r="O26" s="20" t="e">
        <f>MIN(#REF!)</f>
        <v>#REF!</v>
      </c>
      <c r="P26" s="13"/>
    </row>
    <row r="27" spans="1:21" s="14" customFormat="1" ht="13.5" customHeight="1">
      <c r="A27" s="15">
        <v>17</v>
      </c>
      <c r="B27" s="21" t="s">
        <v>31</v>
      </c>
      <c r="C27" s="29"/>
      <c r="D27" s="30">
        <v>200</v>
      </c>
      <c r="E27" s="31">
        <v>119</v>
      </c>
      <c r="F27" s="31">
        <v>205</v>
      </c>
      <c r="G27" s="31">
        <v>144</v>
      </c>
      <c r="H27" s="31">
        <v>212</v>
      </c>
      <c r="I27" s="31">
        <v>157</v>
      </c>
      <c r="J27" s="25">
        <v>136</v>
      </c>
      <c r="K27" s="26">
        <f t="shared" si="0"/>
        <v>1054</v>
      </c>
      <c r="L27" s="27">
        <f t="shared" si="1"/>
        <v>1054</v>
      </c>
      <c r="M27" s="28">
        <f t="shared" si="2"/>
        <v>175.66666666666666</v>
      </c>
      <c r="N27" s="16" t="e">
        <f>MAX(#REF!)</f>
        <v>#REF!</v>
      </c>
      <c r="O27" s="20" t="e">
        <f>MIN(#REF!)</f>
        <v>#REF!</v>
      </c>
      <c r="P27" s="13"/>
      <c r="Q27" s="13"/>
      <c r="R27" s="13"/>
      <c r="S27" s="13"/>
      <c r="T27" s="13"/>
      <c r="U27" s="13"/>
    </row>
    <row r="28" spans="1:21" s="14" customFormat="1" ht="13.5" customHeight="1">
      <c r="A28" s="15">
        <v>18</v>
      </c>
      <c r="B28" s="21" t="s">
        <v>32</v>
      </c>
      <c r="C28" s="22"/>
      <c r="D28" s="30">
        <v>168</v>
      </c>
      <c r="E28" s="31">
        <v>209</v>
      </c>
      <c r="F28" s="31">
        <v>187</v>
      </c>
      <c r="G28" s="31">
        <v>144</v>
      </c>
      <c r="H28" s="31">
        <v>148</v>
      </c>
      <c r="I28" s="31">
        <v>180</v>
      </c>
      <c r="J28" s="25">
        <v>157</v>
      </c>
      <c r="K28" s="26">
        <f t="shared" si="0"/>
        <v>1049</v>
      </c>
      <c r="L28" s="27">
        <f t="shared" si="1"/>
        <v>1049</v>
      </c>
      <c r="M28" s="28">
        <f t="shared" si="2"/>
        <v>174.83333333333334</v>
      </c>
      <c r="N28" s="16" t="e">
        <f>MAX(#REF!)</f>
        <v>#REF!</v>
      </c>
      <c r="O28" s="20" t="e">
        <f>MIN(#REF!)</f>
        <v>#REF!</v>
      </c>
      <c r="P28" s="13"/>
      <c r="Q28" s="13"/>
      <c r="R28" s="13"/>
      <c r="S28" s="13"/>
      <c r="T28" s="13"/>
      <c r="U28" s="13"/>
    </row>
    <row r="29" spans="1:21" s="14" customFormat="1" ht="13.5" customHeight="1">
      <c r="A29" s="15">
        <v>19</v>
      </c>
      <c r="B29" s="21" t="s">
        <v>33</v>
      </c>
      <c r="C29" s="22">
        <v>10</v>
      </c>
      <c r="D29" s="30">
        <v>149</v>
      </c>
      <c r="E29" s="31">
        <v>157</v>
      </c>
      <c r="F29" s="31">
        <v>163</v>
      </c>
      <c r="G29" s="31">
        <v>170</v>
      </c>
      <c r="H29" s="31">
        <v>152</v>
      </c>
      <c r="I29" s="31">
        <v>189</v>
      </c>
      <c r="J29" s="25"/>
      <c r="K29" s="26">
        <f t="shared" si="0"/>
        <v>980</v>
      </c>
      <c r="L29" s="27">
        <f t="shared" si="1"/>
        <v>1040</v>
      </c>
      <c r="M29" s="28">
        <f t="shared" si="2"/>
        <v>173.33333333333334</v>
      </c>
      <c r="N29" s="16" t="e">
        <f>MAX(#REF!)</f>
        <v>#REF!</v>
      </c>
      <c r="O29" s="20" t="e">
        <f>MIN(#REF!)</f>
        <v>#REF!</v>
      </c>
      <c r="P29" s="13"/>
      <c r="Q29" s="13"/>
      <c r="R29" s="13"/>
      <c r="S29" s="13"/>
      <c r="T29" s="13"/>
      <c r="U29" s="13"/>
    </row>
    <row r="30" spans="1:21" s="14" customFormat="1" ht="13.5" customHeight="1">
      <c r="A30" s="15">
        <v>20</v>
      </c>
      <c r="B30" s="21" t="s">
        <v>34</v>
      </c>
      <c r="C30" s="22"/>
      <c r="D30" s="23">
        <v>138</v>
      </c>
      <c r="E30" s="24">
        <v>180</v>
      </c>
      <c r="F30" s="24">
        <v>150</v>
      </c>
      <c r="G30" s="24">
        <v>211</v>
      </c>
      <c r="H30" s="24">
        <v>185</v>
      </c>
      <c r="I30" s="24">
        <v>143</v>
      </c>
      <c r="J30" s="25">
        <v>165</v>
      </c>
      <c r="K30" s="26">
        <f t="shared" si="0"/>
        <v>1034</v>
      </c>
      <c r="L30" s="27">
        <f t="shared" si="1"/>
        <v>1034</v>
      </c>
      <c r="M30" s="28">
        <f t="shared" si="2"/>
        <v>172.33333333333334</v>
      </c>
      <c r="N30" s="16" t="e">
        <f>MAX(#REF!)</f>
        <v>#REF!</v>
      </c>
      <c r="O30" s="20" t="e">
        <f>MIN(#REF!)</f>
        <v>#REF!</v>
      </c>
      <c r="P30" s="13"/>
      <c r="Q30" s="13"/>
      <c r="R30" s="13"/>
      <c r="S30" s="13"/>
      <c r="T30" s="13"/>
      <c r="U30" s="13"/>
    </row>
    <row r="31" spans="1:21" s="14" customFormat="1" ht="13.5" customHeight="1">
      <c r="A31" s="15">
        <v>21</v>
      </c>
      <c r="B31" s="21" t="s">
        <v>35</v>
      </c>
      <c r="C31" s="22">
        <v>5</v>
      </c>
      <c r="D31" s="30">
        <v>182</v>
      </c>
      <c r="E31" s="31">
        <v>160</v>
      </c>
      <c r="F31" s="31">
        <v>139</v>
      </c>
      <c r="G31" s="31">
        <v>151</v>
      </c>
      <c r="H31" s="31">
        <v>161</v>
      </c>
      <c r="I31" s="31">
        <v>167</v>
      </c>
      <c r="J31" s="25">
        <v>179</v>
      </c>
      <c r="K31" s="26">
        <f t="shared" si="0"/>
        <v>1000</v>
      </c>
      <c r="L31" s="27">
        <f t="shared" si="1"/>
        <v>1030</v>
      </c>
      <c r="M31" s="28">
        <f t="shared" si="2"/>
        <v>171.66666666666666</v>
      </c>
      <c r="N31" s="16" t="e">
        <f>MAX(#REF!)</f>
        <v>#REF!</v>
      </c>
      <c r="O31" s="20" t="e">
        <f>MIN(#REF!)</f>
        <v>#REF!</v>
      </c>
      <c r="P31" s="13"/>
      <c r="Q31" s="13"/>
      <c r="R31" s="13"/>
      <c r="S31" s="13"/>
      <c r="T31" s="13"/>
      <c r="U31" s="13"/>
    </row>
    <row r="32" spans="1:129" s="38" customFormat="1" ht="13.5" customHeight="1">
      <c r="A32" s="15">
        <v>22</v>
      </c>
      <c r="B32" s="21" t="s">
        <v>36</v>
      </c>
      <c r="C32" s="22"/>
      <c r="D32" s="30">
        <v>136</v>
      </c>
      <c r="E32" s="31">
        <v>165</v>
      </c>
      <c r="F32" s="31">
        <v>178</v>
      </c>
      <c r="G32" s="31">
        <v>173</v>
      </c>
      <c r="H32" s="31">
        <v>218</v>
      </c>
      <c r="I32" s="31">
        <v>160</v>
      </c>
      <c r="J32" s="25">
        <v>132</v>
      </c>
      <c r="K32" s="26">
        <f t="shared" si="0"/>
        <v>1030</v>
      </c>
      <c r="L32" s="27">
        <f t="shared" si="1"/>
        <v>1030</v>
      </c>
      <c r="M32" s="28">
        <f t="shared" si="2"/>
        <v>171.66666666666666</v>
      </c>
      <c r="N32" s="16" t="e">
        <f>MAX(#REF!)</f>
        <v>#REF!</v>
      </c>
      <c r="O32" s="20" t="e">
        <f>MIN(#REF!)</f>
        <v>#REF!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</row>
    <row r="33" spans="1:21" s="14" customFormat="1" ht="13.5" customHeight="1">
      <c r="A33" s="15">
        <v>23</v>
      </c>
      <c r="B33" s="21" t="s">
        <v>37</v>
      </c>
      <c r="C33" s="22"/>
      <c r="D33" s="30">
        <v>197</v>
      </c>
      <c r="E33" s="31">
        <v>191</v>
      </c>
      <c r="F33" s="31">
        <v>193</v>
      </c>
      <c r="G33" s="31">
        <v>130</v>
      </c>
      <c r="H33" s="31">
        <v>175</v>
      </c>
      <c r="I33" s="31">
        <v>143</v>
      </c>
      <c r="J33" s="25"/>
      <c r="K33" s="26">
        <f t="shared" si="0"/>
        <v>1029</v>
      </c>
      <c r="L33" s="27">
        <f t="shared" si="1"/>
        <v>1029</v>
      </c>
      <c r="M33" s="28">
        <f t="shared" si="2"/>
        <v>171.5</v>
      </c>
      <c r="N33" s="16" t="e">
        <f>MAX(#REF!)</f>
        <v>#REF!</v>
      </c>
      <c r="O33" s="20" t="e">
        <f>MIN(#REF!)</f>
        <v>#REF!</v>
      </c>
      <c r="P33" s="13"/>
      <c r="Q33" s="13"/>
      <c r="R33" s="13"/>
      <c r="S33" s="13"/>
      <c r="T33" s="13"/>
      <c r="U33" s="13"/>
    </row>
    <row r="34" spans="1:21" s="14" customFormat="1" ht="13.5" customHeight="1">
      <c r="A34" s="15">
        <v>24</v>
      </c>
      <c r="B34" s="21" t="s">
        <v>38</v>
      </c>
      <c r="C34" s="22"/>
      <c r="D34" s="30">
        <v>186</v>
      </c>
      <c r="E34" s="31">
        <v>169</v>
      </c>
      <c r="F34" s="31">
        <v>175</v>
      </c>
      <c r="G34" s="31">
        <v>145</v>
      </c>
      <c r="H34" s="31">
        <v>171</v>
      </c>
      <c r="I34" s="31">
        <v>170</v>
      </c>
      <c r="J34" s="25">
        <v>153</v>
      </c>
      <c r="K34" s="26">
        <f t="shared" si="0"/>
        <v>1024</v>
      </c>
      <c r="L34" s="27">
        <f t="shared" si="1"/>
        <v>1024</v>
      </c>
      <c r="M34" s="28">
        <f t="shared" si="2"/>
        <v>170.66666666666666</v>
      </c>
      <c r="N34" s="16" t="e">
        <f>MAX(#REF!)</f>
        <v>#REF!</v>
      </c>
      <c r="O34" s="20" t="e">
        <f>MIN(#REF!)</f>
        <v>#REF!</v>
      </c>
      <c r="P34" s="13"/>
      <c r="Q34" s="13"/>
      <c r="R34" s="13"/>
      <c r="S34" s="13"/>
      <c r="T34" s="13"/>
      <c r="U34" s="13"/>
    </row>
    <row r="35" spans="1:21" s="14" customFormat="1" ht="13.5" customHeight="1">
      <c r="A35" s="15">
        <v>25</v>
      </c>
      <c r="B35" s="21" t="s">
        <v>39</v>
      </c>
      <c r="C35" s="29">
        <v>5</v>
      </c>
      <c r="D35" s="30">
        <v>167</v>
      </c>
      <c r="E35" s="31">
        <v>132</v>
      </c>
      <c r="F35" s="31">
        <v>125</v>
      </c>
      <c r="G35" s="31">
        <v>216</v>
      </c>
      <c r="H35" s="31">
        <v>152</v>
      </c>
      <c r="I35" s="31">
        <v>195</v>
      </c>
      <c r="J35" s="25">
        <v>126</v>
      </c>
      <c r="K35" s="26">
        <f t="shared" si="0"/>
        <v>988</v>
      </c>
      <c r="L35" s="27">
        <f t="shared" si="1"/>
        <v>1018</v>
      </c>
      <c r="M35" s="28">
        <f t="shared" si="2"/>
        <v>169.66666666666666</v>
      </c>
      <c r="N35" s="16" t="e">
        <f>MAX(#REF!)</f>
        <v>#REF!</v>
      </c>
      <c r="O35" s="20" t="e">
        <f>MIN(#REF!)</f>
        <v>#REF!</v>
      </c>
      <c r="P35" s="13"/>
      <c r="Q35" s="13"/>
      <c r="R35" s="13"/>
      <c r="S35" s="13"/>
      <c r="T35" s="13"/>
      <c r="U35" s="13"/>
    </row>
    <row r="36" spans="1:21" s="14" customFormat="1" ht="13.5" customHeight="1">
      <c r="A36" s="15">
        <v>26</v>
      </c>
      <c r="B36" s="39" t="s">
        <v>40</v>
      </c>
      <c r="C36" s="22"/>
      <c r="D36" s="23">
        <v>126</v>
      </c>
      <c r="E36" s="24">
        <v>226</v>
      </c>
      <c r="F36" s="24">
        <v>161</v>
      </c>
      <c r="G36" s="24">
        <v>130</v>
      </c>
      <c r="H36" s="24">
        <v>151</v>
      </c>
      <c r="I36" s="24">
        <v>171</v>
      </c>
      <c r="J36" s="25">
        <v>172</v>
      </c>
      <c r="K36" s="26">
        <f t="shared" si="0"/>
        <v>1011</v>
      </c>
      <c r="L36" s="27">
        <f t="shared" si="1"/>
        <v>1011</v>
      </c>
      <c r="M36" s="28">
        <f t="shared" si="2"/>
        <v>168.5</v>
      </c>
      <c r="N36" s="16" t="e">
        <f>MAX(#REF!)</f>
        <v>#REF!</v>
      </c>
      <c r="O36" s="20" t="e">
        <f>MIN(#REF!)</f>
        <v>#REF!</v>
      </c>
      <c r="P36" s="13"/>
      <c r="Q36" s="13"/>
      <c r="R36" s="13"/>
      <c r="S36" s="13"/>
      <c r="T36" s="13"/>
      <c r="U36" s="13"/>
    </row>
    <row r="37" spans="1:21" s="14" customFormat="1" ht="13.5" customHeight="1">
      <c r="A37" s="15">
        <v>27</v>
      </c>
      <c r="B37" s="21" t="s">
        <v>41</v>
      </c>
      <c r="C37" s="29">
        <v>5</v>
      </c>
      <c r="D37" s="30">
        <v>163</v>
      </c>
      <c r="E37" s="31">
        <v>211</v>
      </c>
      <c r="F37" s="31">
        <v>145</v>
      </c>
      <c r="G37" s="31">
        <v>172</v>
      </c>
      <c r="H37" s="31">
        <v>134</v>
      </c>
      <c r="I37" s="31">
        <v>133</v>
      </c>
      <c r="J37" s="25">
        <v>143</v>
      </c>
      <c r="K37" s="26">
        <f t="shared" si="0"/>
        <v>968</v>
      </c>
      <c r="L37" s="27">
        <f t="shared" si="1"/>
        <v>998</v>
      </c>
      <c r="M37" s="28">
        <f t="shared" si="2"/>
        <v>166.33333333333334</v>
      </c>
      <c r="N37" s="16" t="e">
        <f>MAX(#REF!)</f>
        <v>#REF!</v>
      </c>
      <c r="O37" s="20" t="e">
        <f>MIN(#REF!)</f>
        <v>#REF!</v>
      </c>
      <c r="P37" s="13"/>
      <c r="Q37" s="13"/>
      <c r="R37" s="13"/>
      <c r="S37" s="13"/>
      <c r="T37" s="13"/>
      <c r="U37" s="13"/>
    </row>
    <row r="38" spans="1:21" s="14" customFormat="1" ht="13.5" customHeight="1">
      <c r="A38" s="15">
        <v>28</v>
      </c>
      <c r="B38" s="21" t="s">
        <v>42</v>
      </c>
      <c r="C38" s="22">
        <v>10</v>
      </c>
      <c r="D38" s="40">
        <v>140</v>
      </c>
      <c r="E38" s="41">
        <v>168</v>
      </c>
      <c r="F38" s="41">
        <v>157</v>
      </c>
      <c r="G38" s="41">
        <v>156</v>
      </c>
      <c r="H38" s="41">
        <v>156</v>
      </c>
      <c r="I38" s="41">
        <v>153</v>
      </c>
      <c r="J38" s="42"/>
      <c r="K38" s="26">
        <f t="shared" si="0"/>
        <v>930</v>
      </c>
      <c r="L38" s="27">
        <f t="shared" si="1"/>
        <v>990</v>
      </c>
      <c r="M38" s="28">
        <f t="shared" si="2"/>
        <v>165</v>
      </c>
      <c r="N38" s="16" t="e">
        <f>MAX(#REF!)</f>
        <v>#REF!</v>
      </c>
      <c r="O38" s="20" t="e">
        <f>MIN(#REF!)</f>
        <v>#REF!</v>
      </c>
      <c r="P38" s="13"/>
      <c r="Q38" s="13"/>
      <c r="R38" s="13"/>
      <c r="S38" s="13"/>
      <c r="T38" s="13"/>
      <c r="U38" s="13"/>
    </row>
    <row r="39" spans="1:21" s="14" customFormat="1" ht="13.5" customHeight="1">
      <c r="A39" s="15">
        <v>29</v>
      </c>
      <c r="B39" s="21" t="s">
        <v>43</v>
      </c>
      <c r="C39" s="29"/>
      <c r="D39" s="30">
        <v>159</v>
      </c>
      <c r="E39" s="31">
        <v>149</v>
      </c>
      <c r="F39" s="31">
        <v>132</v>
      </c>
      <c r="G39" s="31">
        <v>193</v>
      </c>
      <c r="H39" s="31">
        <v>161</v>
      </c>
      <c r="I39" s="31">
        <v>168</v>
      </c>
      <c r="J39" s="25">
        <v>138</v>
      </c>
      <c r="K39" s="26">
        <f t="shared" si="0"/>
        <v>968</v>
      </c>
      <c r="L39" s="27">
        <f t="shared" si="1"/>
        <v>968</v>
      </c>
      <c r="M39" s="28">
        <f t="shared" si="2"/>
        <v>161.33333333333334</v>
      </c>
      <c r="N39" s="16" t="e">
        <f>MAX(#REF!)</f>
        <v>#REF!</v>
      </c>
      <c r="O39" s="20" t="e">
        <f>MIN(#REF!)</f>
        <v>#REF!</v>
      </c>
      <c r="P39" s="13"/>
      <c r="Q39" s="13"/>
      <c r="R39" s="13"/>
      <c r="S39" s="13"/>
      <c r="T39" s="13"/>
      <c r="U39" s="13"/>
    </row>
    <row r="40" spans="1:21" s="14" customFormat="1" ht="13.5" customHeight="1">
      <c r="A40" s="15">
        <v>30</v>
      </c>
      <c r="B40" s="21" t="s">
        <v>44</v>
      </c>
      <c r="C40" s="22"/>
      <c r="D40" s="43">
        <v>186</v>
      </c>
      <c r="E40" s="44">
        <v>108</v>
      </c>
      <c r="F40" s="44">
        <v>193</v>
      </c>
      <c r="G40" s="44">
        <v>135</v>
      </c>
      <c r="H40" s="44">
        <v>176</v>
      </c>
      <c r="I40" s="44">
        <v>149</v>
      </c>
      <c r="J40" s="45"/>
      <c r="K40" s="26">
        <f t="shared" si="0"/>
        <v>947</v>
      </c>
      <c r="L40" s="27">
        <f t="shared" si="1"/>
        <v>947</v>
      </c>
      <c r="M40" s="28">
        <f t="shared" si="2"/>
        <v>157.83333333333334</v>
      </c>
      <c r="N40" s="16" t="e">
        <f>MAX(#REF!)</f>
        <v>#REF!</v>
      </c>
      <c r="O40" s="20" t="e">
        <f>MIN(#REF!)</f>
        <v>#REF!</v>
      </c>
      <c r="P40" s="13"/>
      <c r="Q40" s="13"/>
      <c r="R40" s="13"/>
      <c r="S40" s="13"/>
      <c r="T40" s="13"/>
      <c r="U40" s="13"/>
    </row>
    <row r="41" spans="1:21" s="14" customFormat="1" ht="13.5" customHeight="1">
      <c r="A41" s="15">
        <v>31</v>
      </c>
      <c r="B41" s="46" t="s">
        <v>45</v>
      </c>
      <c r="C41" s="22">
        <v>5</v>
      </c>
      <c r="D41" s="23">
        <v>158</v>
      </c>
      <c r="E41" s="24">
        <v>137</v>
      </c>
      <c r="F41" s="24">
        <v>129</v>
      </c>
      <c r="G41" s="24">
        <v>151</v>
      </c>
      <c r="H41" s="24">
        <v>156</v>
      </c>
      <c r="I41" s="24">
        <v>145</v>
      </c>
      <c r="J41" s="25">
        <v>167</v>
      </c>
      <c r="K41" s="26">
        <f t="shared" si="0"/>
        <v>914</v>
      </c>
      <c r="L41" s="27">
        <f t="shared" si="1"/>
        <v>944</v>
      </c>
      <c r="M41" s="28">
        <f t="shared" si="2"/>
        <v>157.33333333333334</v>
      </c>
      <c r="N41" s="16" t="e">
        <f>MAX(#REF!)</f>
        <v>#REF!</v>
      </c>
      <c r="O41" s="20" t="e">
        <f>MIN(#REF!)</f>
        <v>#REF!</v>
      </c>
      <c r="P41" s="13"/>
      <c r="Q41" s="13"/>
      <c r="R41" s="13"/>
      <c r="S41" s="13"/>
      <c r="T41" s="13"/>
      <c r="U41" s="13"/>
    </row>
    <row r="42" spans="1:21" s="14" customFormat="1" ht="13.5" customHeight="1">
      <c r="A42" s="15">
        <v>32</v>
      </c>
      <c r="B42" s="47" t="s">
        <v>46</v>
      </c>
      <c r="C42" s="22"/>
      <c r="D42" s="30">
        <v>126</v>
      </c>
      <c r="E42" s="31">
        <v>140</v>
      </c>
      <c r="F42" s="31">
        <v>163</v>
      </c>
      <c r="G42" s="31">
        <v>137</v>
      </c>
      <c r="H42" s="31">
        <v>171</v>
      </c>
      <c r="I42" s="31">
        <v>166</v>
      </c>
      <c r="J42" s="25">
        <v>139</v>
      </c>
      <c r="K42" s="26">
        <f t="shared" si="0"/>
        <v>916</v>
      </c>
      <c r="L42" s="27">
        <f t="shared" si="1"/>
        <v>916</v>
      </c>
      <c r="M42" s="28">
        <f t="shared" si="2"/>
        <v>152.66666666666666</v>
      </c>
      <c r="N42" s="16" t="e">
        <f>MAX(#REF!)</f>
        <v>#REF!</v>
      </c>
      <c r="O42" s="20" t="e">
        <f>MIN(#REF!)</f>
        <v>#REF!</v>
      </c>
      <c r="P42" s="13"/>
      <c r="Q42" s="13"/>
      <c r="R42" s="13"/>
      <c r="S42" s="13"/>
      <c r="T42" s="13"/>
      <c r="U42" s="13"/>
    </row>
    <row r="43" spans="1:21" s="14" customFormat="1" ht="13.5" customHeight="1">
      <c r="A43" s="15">
        <v>33</v>
      </c>
      <c r="B43" s="21"/>
      <c r="C43" s="22"/>
      <c r="D43" s="23"/>
      <c r="E43" s="24"/>
      <c r="F43" s="24"/>
      <c r="G43" s="24"/>
      <c r="H43" s="24"/>
      <c r="I43" s="24"/>
      <c r="J43" s="25"/>
      <c r="K43" s="26">
        <f t="shared" si="0"/>
        <v>0</v>
      </c>
      <c r="L43" s="27">
        <f t="shared" si="1"/>
        <v>0</v>
      </c>
      <c r="M43" s="28">
        <f t="shared" si="2"/>
        <v>0</v>
      </c>
      <c r="N43" s="16" t="e">
        <f>MAX(#REF!)</f>
        <v>#REF!</v>
      </c>
      <c r="O43" s="20" t="e">
        <f>MIN(#REF!)</f>
        <v>#REF!</v>
      </c>
      <c r="P43" s="13"/>
      <c r="Q43" s="13"/>
      <c r="R43" s="13"/>
      <c r="S43" s="13"/>
      <c r="T43" s="13"/>
      <c r="U43" s="13"/>
    </row>
    <row r="44" spans="1:21" s="14" customFormat="1" ht="13.5" customHeight="1">
      <c r="A44" s="15">
        <v>34</v>
      </c>
      <c r="B44" s="21"/>
      <c r="C44" s="22"/>
      <c r="D44" s="23"/>
      <c r="E44" s="24"/>
      <c r="F44" s="24"/>
      <c r="G44" s="24"/>
      <c r="H44" s="24"/>
      <c r="I44" s="24"/>
      <c r="J44" s="25"/>
      <c r="K44" s="26">
        <f t="shared" si="0"/>
        <v>0</v>
      </c>
      <c r="L44" s="27">
        <f t="shared" si="1"/>
        <v>0</v>
      </c>
      <c r="M44" s="28">
        <f t="shared" si="2"/>
        <v>0</v>
      </c>
      <c r="N44" s="16" t="e">
        <f>MAX(#REF!)</f>
        <v>#REF!</v>
      </c>
      <c r="O44" s="20" t="e">
        <f>MIN(#REF!)</f>
        <v>#REF!</v>
      </c>
      <c r="P44" s="13"/>
      <c r="Q44" s="13"/>
      <c r="R44" s="13"/>
      <c r="S44" s="13"/>
      <c r="T44" s="13"/>
      <c r="U44" s="13"/>
    </row>
    <row r="45" spans="1:21" s="14" customFormat="1" ht="17.25" customHeight="1">
      <c r="A45" s="15">
        <v>35</v>
      </c>
      <c r="B45" s="21"/>
      <c r="C45" s="29"/>
      <c r="D45" s="23"/>
      <c r="E45" s="24"/>
      <c r="F45" s="24"/>
      <c r="G45" s="24"/>
      <c r="H45" s="24"/>
      <c r="I45" s="24"/>
      <c r="J45" s="25"/>
      <c r="K45" s="26">
        <f t="shared" si="0"/>
        <v>0</v>
      </c>
      <c r="L45" s="27">
        <f t="shared" si="1"/>
        <v>0</v>
      </c>
      <c r="M45" s="28">
        <f t="shared" si="2"/>
        <v>0</v>
      </c>
      <c r="N45" s="16" t="e">
        <f>MAX(#REF!)</f>
        <v>#REF!</v>
      </c>
      <c r="O45" s="20" t="e">
        <f>MIN(#REF!)</f>
        <v>#REF!</v>
      </c>
      <c r="P45" s="13"/>
      <c r="Q45" s="13"/>
      <c r="R45" s="13"/>
      <c r="S45" s="13"/>
      <c r="T45" s="13"/>
      <c r="U45" s="13"/>
    </row>
    <row r="46" spans="1:21" s="14" customFormat="1" ht="12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16"/>
      <c r="O46" s="20"/>
      <c r="P46" s="13"/>
      <c r="Q46" s="13"/>
      <c r="R46" s="13"/>
      <c r="S46" s="13"/>
      <c r="T46" s="13"/>
      <c r="U46" s="13"/>
    </row>
    <row r="47" spans="1:21" s="14" customFormat="1" ht="12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16"/>
      <c r="O47" s="20"/>
      <c r="P47" s="13"/>
      <c r="Q47" s="13"/>
      <c r="R47" s="13"/>
      <c r="S47" s="13"/>
      <c r="T47" s="13"/>
      <c r="U47" s="13"/>
    </row>
    <row r="48" spans="1:15" s="14" customFormat="1" ht="12.75" customHeight="1" hidden="1">
      <c r="A48"/>
      <c r="B48"/>
      <c r="C48"/>
      <c r="D48"/>
      <c r="E48"/>
      <c r="F48"/>
      <c r="G48"/>
      <c r="H48"/>
      <c r="I48"/>
      <c r="J48"/>
      <c r="K48"/>
      <c r="L48"/>
      <c r="M48"/>
      <c r="N48" s="16" t="e">
        <f>MAX(#REF!)</f>
        <v>#REF!</v>
      </c>
      <c r="O48" s="48"/>
    </row>
    <row r="49" spans="1:14" s="14" customFormat="1" ht="12.75">
      <c r="A49"/>
      <c r="N49" s="11"/>
    </row>
  </sheetData>
  <sheetProtection selectLockedCells="1" selectUnlockedCells="1"/>
  <mergeCells count="7">
    <mergeCell ref="M9:M10"/>
    <mergeCell ref="A9:A10"/>
    <mergeCell ref="B9:B10"/>
    <mergeCell ref="C9:C10"/>
    <mergeCell ref="D9:J9"/>
    <mergeCell ref="K9:K10"/>
    <mergeCell ref="L9:L10"/>
  </mergeCells>
  <conditionalFormatting sqref="B37:B42">
    <cfRule type="expression" priority="1" dxfId="0" stopIfTrue="1">
      <formula>(C37&gt;0)</formula>
    </cfRule>
  </conditionalFormatting>
  <printOptions/>
  <pageMargins left="0.3597222222222222" right="0.050694444444444445" top="0.10972222222222222" bottom="0.21736111111111112" header="0.5118055555555555" footer="0.5118055555555555"/>
  <pageSetup horizontalDpi="300" verticalDpi="300" orientation="portrait" paperSize="9" scale="71"/>
  <drawing r:id="rId3"/>
  <legacyDrawing r:id="rId2"/>
  <oleObjects>
    <oleObject progId="Рисунок Microsoft Word" shapeId="574042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T40"/>
  <sheetViews>
    <sheetView tabSelected="1" zoomScale="55" zoomScaleNormal="55" zoomScalePageLayoutView="0" workbookViewId="0" topLeftCell="A10">
      <selection activeCell="Y62" sqref="Y62"/>
    </sheetView>
  </sheetViews>
  <sheetFormatPr defaultColWidth="11.57421875" defaultRowHeight="12.75"/>
  <cols>
    <col min="1" max="1" width="4.8515625" style="0" customWidth="1"/>
    <col min="2" max="2" width="24.7109375" style="0" customWidth="1"/>
    <col min="3" max="3" width="8.7109375" style="0" customWidth="1"/>
    <col min="4" max="4" width="8.28125" style="0" customWidth="1"/>
    <col min="5" max="5" width="5.421875" style="0" customWidth="1"/>
    <col min="6" max="6" width="5.28125" style="0" customWidth="1"/>
    <col min="7" max="7" width="23.8515625" style="0" customWidth="1"/>
    <col min="8" max="8" width="7.8515625" style="0" customWidth="1"/>
    <col min="9" max="9" width="7.421875" style="0" customWidth="1"/>
    <col min="10" max="10" width="4.7109375" style="0" customWidth="1"/>
    <col min="11" max="11" width="5.00390625" style="0" customWidth="1"/>
    <col min="12" max="12" width="24.7109375" style="0" customWidth="1"/>
    <col min="13" max="13" width="8.421875" style="0" customWidth="1"/>
    <col min="14" max="14" width="7.8515625" style="0" customWidth="1"/>
    <col min="15" max="15" width="5.28125" style="0" customWidth="1"/>
    <col min="16" max="16" width="6.8515625" style="0" customWidth="1"/>
    <col min="17" max="17" width="27.140625" style="0" customWidth="1"/>
    <col min="18" max="19" width="8.140625" style="0" customWidth="1"/>
  </cols>
  <sheetData>
    <row r="2" spans="2:14" s="49" customFormat="1" ht="25.5">
      <c r="B2" s="50" t="s">
        <v>47</v>
      </c>
      <c r="C2" s="51"/>
      <c r="D2" s="51"/>
      <c r="E2" s="52"/>
      <c r="F2" s="51"/>
      <c r="G2" s="51"/>
      <c r="H2" s="51"/>
      <c r="I2" s="51"/>
      <c r="J2" s="51"/>
      <c r="K2" s="51"/>
      <c r="L2" s="51"/>
      <c r="M2" s="51"/>
      <c r="N2" s="51"/>
    </row>
    <row r="3" s="49" customFormat="1" ht="20.25">
      <c r="L3" s="53" t="s">
        <v>48</v>
      </c>
    </row>
    <row r="4" spans="1:20" s="49" customFormat="1" ht="19.5" customHeight="1">
      <c r="A4" s="54" t="s">
        <v>49</v>
      </c>
      <c r="B4" s="55"/>
      <c r="C4" s="55"/>
      <c r="D4" s="55"/>
      <c r="E4" s="55"/>
      <c r="F4" s="54" t="s">
        <v>50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6"/>
    </row>
    <row r="5" spans="1:20" s="49" customFormat="1" ht="19.5" customHeight="1">
      <c r="A5" s="57">
        <v>24</v>
      </c>
      <c r="B5" s="58" t="str">
        <f>квалификация!B34</f>
        <v>Сухoруков Денис</v>
      </c>
      <c r="C5" s="59">
        <v>155</v>
      </c>
      <c r="D5" s="59">
        <v>196</v>
      </c>
      <c r="E5" s="60"/>
      <c r="F5" s="57">
        <v>24</v>
      </c>
      <c r="G5" s="58" t="s">
        <v>51</v>
      </c>
      <c r="H5" s="61">
        <v>158</v>
      </c>
      <c r="I5" s="61">
        <v>187</v>
      </c>
      <c r="J5" s="55"/>
      <c r="K5" s="62">
        <v>7</v>
      </c>
      <c r="L5" s="63"/>
      <c r="M5" s="63"/>
      <c r="N5" s="63"/>
      <c r="O5" s="55"/>
      <c r="P5" s="55"/>
      <c r="Q5" s="55"/>
      <c r="R5" s="55"/>
      <c r="S5" s="55"/>
      <c r="T5" s="55"/>
    </row>
    <row r="6" spans="1:20" s="49" customFormat="1" ht="19.5" customHeight="1">
      <c r="A6" s="57">
        <v>9</v>
      </c>
      <c r="B6" s="64" t="str">
        <f>квалификация!B19</f>
        <v>Гущин Александр</v>
      </c>
      <c r="C6" s="59">
        <v>156</v>
      </c>
      <c r="D6" s="59">
        <v>160</v>
      </c>
      <c r="E6" s="55"/>
      <c r="F6" s="57">
        <v>1</v>
      </c>
      <c r="G6" s="64" t="str">
        <f>квалификация!B11</f>
        <v>Мисходжев Руслан</v>
      </c>
      <c r="H6" s="61">
        <v>164</v>
      </c>
      <c r="I6" s="61">
        <v>210</v>
      </c>
      <c r="J6" s="55"/>
      <c r="K6" s="57">
        <v>1</v>
      </c>
      <c r="L6" s="65" t="s">
        <v>15</v>
      </c>
      <c r="M6" s="59">
        <v>199</v>
      </c>
      <c r="N6" s="59">
        <v>255</v>
      </c>
      <c r="O6" s="66"/>
      <c r="P6" s="55"/>
      <c r="Q6" s="55"/>
      <c r="R6" s="55"/>
      <c r="S6" s="55"/>
      <c r="T6" s="55"/>
    </row>
    <row r="7" spans="1:20" s="49" customFormat="1" ht="19.5" customHeight="1">
      <c r="A7" s="67" t="s">
        <v>52</v>
      </c>
      <c r="B7" s="66"/>
      <c r="C7" s="66"/>
      <c r="D7" s="66"/>
      <c r="E7" s="55"/>
      <c r="F7" s="67" t="s">
        <v>53</v>
      </c>
      <c r="G7" s="68"/>
      <c r="H7" s="54"/>
      <c r="I7" s="54"/>
      <c r="J7" s="55"/>
      <c r="K7" s="57">
        <v>5</v>
      </c>
      <c r="L7" s="58" t="s">
        <v>19</v>
      </c>
      <c r="M7" s="59">
        <v>163</v>
      </c>
      <c r="N7" s="59">
        <v>177</v>
      </c>
      <c r="O7" s="66"/>
      <c r="P7" s="55"/>
      <c r="Q7" s="55"/>
      <c r="R7" s="55"/>
      <c r="S7" s="55"/>
      <c r="T7" s="55"/>
    </row>
    <row r="8" spans="1:20" s="49" customFormat="1" ht="19.5" customHeight="1">
      <c r="A8" s="57">
        <v>22</v>
      </c>
      <c r="B8" s="65" t="str">
        <f>квалификация!B32</f>
        <v>Анипко Александр</v>
      </c>
      <c r="C8" s="59">
        <v>174</v>
      </c>
      <c r="D8" s="59">
        <v>192</v>
      </c>
      <c r="E8" s="60"/>
      <c r="F8" s="57">
        <v>22</v>
      </c>
      <c r="G8" s="65" t="s">
        <v>36</v>
      </c>
      <c r="H8" s="61">
        <v>168</v>
      </c>
      <c r="I8" s="61">
        <v>134</v>
      </c>
      <c r="J8" s="55"/>
      <c r="K8" s="62">
        <v>8</v>
      </c>
      <c r="L8" s="69"/>
      <c r="M8" s="69"/>
      <c r="N8" s="69"/>
      <c r="O8" s="66"/>
      <c r="P8" s="54">
        <v>9</v>
      </c>
      <c r="Q8" s="54"/>
      <c r="R8" s="55"/>
      <c r="S8" s="55"/>
      <c r="T8" s="55"/>
    </row>
    <row r="9" spans="1:20" s="49" customFormat="1" ht="19.5" customHeight="1">
      <c r="A9" s="57">
        <v>11</v>
      </c>
      <c r="B9" s="64" t="str">
        <f>квалификация!B21</f>
        <v>Антюфеева Елена</v>
      </c>
      <c r="C9" s="59">
        <v>204</v>
      </c>
      <c r="D9" s="59">
        <v>145</v>
      </c>
      <c r="E9" s="55"/>
      <c r="F9" s="57">
        <v>5</v>
      </c>
      <c r="G9" s="58" t="str">
        <f>квалификация!B15</f>
        <v>Кияшкин Александр</v>
      </c>
      <c r="H9" s="61">
        <v>176</v>
      </c>
      <c r="I9" s="61">
        <v>219</v>
      </c>
      <c r="J9" s="55"/>
      <c r="K9" s="62"/>
      <c r="L9" s="69"/>
      <c r="M9" s="69"/>
      <c r="N9" s="69"/>
      <c r="O9" s="66"/>
      <c r="P9" s="57">
        <v>1</v>
      </c>
      <c r="Q9" s="58" t="s">
        <v>15</v>
      </c>
      <c r="R9" s="61">
        <v>142</v>
      </c>
      <c r="S9" s="61">
        <v>206</v>
      </c>
      <c r="T9" s="55"/>
    </row>
    <row r="10" spans="1:20" s="49" customFormat="1" ht="19.5" customHeight="1">
      <c r="A10" s="67" t="s">
        <v>54</v>
      </c>
      <c r="B10" s="66"/>
      <c r="C10" s="66"/>
      <c r="D10" s="66"/>
      <c r="E10" s="55"/>
      <c r="F10" s="67" t="s">
        <v>55</v>
      </c>
      <c r="G10" s="68"/>
      <c r="H10" s="54"/>
      <c r="I10" s="54"/>
      <c r="J10" s="55"/>
      <c r="K10" s="55"/>
      <c r="L10" s="68"/>
      <c r="M10" s="68"/>
      <c r="N10" s="68"/>
      <c r="O10" s="66"/>
      <c r="P10" s="57">
        <v>7</v>
      </c>
      <c r="Q10" s="70" t="s">
        <v>21</v>
      </c>
      <c r="R10" s="61">
        <v>213</v>
      </c>
      <c r="S10" s="61">
        <v>154</v>
      </c>
      <c r="T10" s="55"/>
    </row>
    <row r="11" spans="1:20" s="49" customFormat="1" ht="19.5" customHeight="1">
      <c r="A11" s="57">
        <v>20</v>
      </c>
      <c r="B11" s="58" t="str">
        <f>квалификация!B30</f>
        <v>Марченко Петр</v>
      </c>
      <c r="C11" s="59">
        <v>144</v>
      </c>
      <c r="D11" s="59">
        <v>116</v>
      </c>
      <c r="E11" s="60"/>
      <c r="F11" s="57">
        <v>13</v>
      </c>
      <c r="G11" s="65" t="s">
        <v>27</v>
      </c>
      <c r="H11" s="61">
        <v>132</v>
      </c>
      <c r="I11" s="61">
        <v>203</v>
      </c>
      <c r="J11" s="55"/>
      <c r="K11" s="62">
        <v>5</v>
      </c>
      <c r="L11" s="69"/>
      <c r="M11" s="69"/>
      <c r="N11" s="69"/>
      <c r="O11" s="66"/>
      <c r="P11" s="54">
        <v>10</v>
      </c>
      <c r="Q11" s="68"/>
      <c r="R11" s="55"/>
      <c r="S11" s="55"/>
      <c r="T11" s="55"/>
    </row>
    <row r="12" spans="1:20" s="49" customFormat="1" ht="19.5" customHeight="1">
      <c r="A12" s="57">
        <v>13</v>
      </c>
      <c r="B12" s="64" t="str">
        <f>квалификация!B23</f>
        <v>Белов Андрей</v>
      </c>
      <c r="C12" s="59">
        <v>257</v>
      </c>
      <c r="D12" s="59">
        <v>192</v>
      </c>
      <c r="E12" s="55"/>
      <c r="F12" s="57">
        <v>3</v>
      </c>
      <c r="G12" s="65" t="str">
        <f>квалификация!B13</f>
        <v>Лихолай Алла</v>
      </c>
      <c r="H12" s="61">
        <v>203</v>
      </c>
      <c r="I12" s="61">
        <v>202</v>
      </c>
      <c r="J12" s="55"/>
      <c r="K12" s="57">
        <v>3</v>
      </c>
      <c r="L12" s="65" t="s">
        <v>17</v>
      </c>
      <c r="M12" s="59">
        <v>171</v>
      </c>
      <c r="N12" s="59">
        <v>159</v>
      </c>
      <c r="O12" s="66"/>
      <c r="P12" s="54"/>
      <c r="Q12" s="68"/>
      <c r="R12" s="55"/>
      <c r="S12" s="55"/>
      <c r="T12" s="55"/>
    </row>
    <row r="13" spans="1:20" s="49" customFormat="1" ht="19.5" customHeight="1">
      <c r="A13" s="67" t="s">
        <v>56</v>
      </c>
      <c r="B13" s="66"/>
      <c r="C13" s="66"/>
      <c r="D13" s="66"/>
      <c r="E13" s="55"/>
      <c r="F13" s="67" t="s">
        <v>57</v>
      </c>
      <c r="G13" s="68"/>
      <c r="H13" s="54"/>
      <c r="I13" s="54"/>
      <c r="J13" s="55"/>
      <c r="K13" s="57">
        <v>7</v>
      </c>
      <c r="L13" s="70" t="s">
        <v>21</v>
      </c>
      <c r="M13" s="59">
        <v>203</v>
      </c>
      <c r="N13" s="59">
        <v>187</v>
      </c>
      <c r="O13" s="66"/>
      <c r="P13" s="54"/>
      <c r="Q13" s="68"/>
      <c r="R13" s="55"/>
      <c r="S13" s="55"/>
      <c r="T13" s="55"/>
    </row>
    <row r="14" spans="1:20" s="49" customFormat="1" ht="19.5" customHeight="1">
      <c r="A14" s="57">
        <v>18</v>
      </c>
      <c r="B14" s="65" t="str">
        <f>квалификация!B28</f>
        <v>Тихонов Константин</v>
      </c>
      <c r="C14" s="59">
        <v>168</v>
      </c>
      <c r="D14" s="59">
        <v>178</v>
      </c>
      <c r="E14" s="60"/>
      <c r="F14" s="57">
        <v>15</v>
      </c>
      <c r="G14" s="65" t="s">
        <v>29</v>
      </c>
      <c r="H14" s="61">
        <v>144</v>
      </c>
      <c r="I14" s="61">
        <v>154</v>
      </c>
      <c r="J14" s="55"/>
      <c r="K14" s="62">
        <v>6</v>
      </c>
      <c r="L14" s="69"/>
      <c r="M14" s="69"/>
      <c r="N14" s="69"/>
      <c r="O14" s="66"/>
      <c r="P14" s="54"/>
      <c r="Q14" s="68"/>
      <c r="R14" s="55"/>
      <c r="S14" s="55"/>
      <c r="T14" s="55"/>
    </row>
    <row r="15" spans="1:20" s="49" customFormat="1" ht="19.5" customHeight="1">
      <c r="A15" s="57">
        <v>15</v>
      </c>
      <c r="B15" s="64" t="str">
        <f>квалификация!B25</f>
        <v>Поляков Александр</v>
      </c>
      <c r="C15" s="59">
        <v>169</v>
      </c>
      <c r="D15" s="59">
        <v>180</v>
      </c>
      <c r="E15" s="55"/>
      <c r="F15" s="57">
        <v>7</v>
      </c>
      <c r="G15" s="71" t="str">
        <f>квалификация!B17</f>
        <v>Плиев Олег</v>
      </c>
      <c r="H15" s="61">
        <v>196</v>
      </c>
      <c r="I15" s="61">
        <v>172</v>
      </c>
      <c r="J15" s="55"/>
      <c r="K15" s="62"/>
      <c r="L15" s="69"/>
      <c r="M15" s="69"/>
      <c r="N15" s="69"/>
      <c r="O15" s="66"/>
      <c r="P15" s="54"/>
      <c r="Q15" s="68"/>
      <c r="R15" s="55"/>
      <c r="S15" s="55"/>
      <c r="T15" s="55"/>
    </row>
    <row r="16" spans="1:20" s="49" customFormat="1" ht="19.5" customHeight="1">
      <c r="A16" s="54" t="s">
        <v>57</v>
      </c>
      <c r="B16" s="66"/>
      <c r="C16" s="66"/>
      <c r="D16" s="69"/>
      <c r="E16" s="55"/>
      <c r="F16" s="54" t="s">
        <v>56</v>
      </c>
      <c r="G16" s="66"/>
      <c r="H16" s="55"/>
      <c r="I16" s="55"/>
      <c r="J16" s="55"/>
      <c r="K16" s="55"/>
      <c r="L16" s="66"/>
      <c r="M16" s="66"/>
      <c r="N16" s="66"/>
      <c r="O16" s="66"/>
      <c r="P16" s="54"/>
      <c r="Q16" s="68"/>
      <c r="R16" s="55"/>
      <c r="S16" s="55"/>
      <c r="T16" s="55"/>
    </row>
    <row r="17" spans="1:20" s="49" customFormat="1" ht="19.5" customHeight="1">
      <c r="A17" s="57">
        <v>17</v>
      </c>
      <c r="B17" s="65" t="str">
        <f>квалификация!B27</f>
        <v>Тарапатин Василий</v>
      </c>
      <c r="C17" s="59">
        <v>162</v>
      </c>
      <c r="D17" s="59">
        <v>186</v>
      </c>
      <c r="E17" s="60"/>
      <c r="F17" s="57">
        <v>17</v>
      </c>
      <c r="G17" s="65" t="s">
        <v>31</v>
      </c>
      <c r="H17" s="61">
        <v>199</v>
      </c>
      <c r="I17" s="61">
        <v>158</v>
      </c>
      <c r="J17" s="55"/>
      <c r="K17" s="55"/>
      <c r="L17" s="66"/>
      <c r="M17" s="66"/>
      <c r="N17" s="66"/>
      <c r="O17" s="66"/>
      <c r="P17" s="54"/>
      <c r="Q17" s="68"/>
      <c r="R17" s="55"/>
      <c r="S17" s="55"/>
      <c r="T17" s="55"/>
    </row>
    <row r="18" spans="1:20" s="49" customFormat="1" ht="19.5" customHeight="1">
      <c r="A18" s="57">
        <v>16</v>
      </c>
      <c r="B18" s="64" t="str">
        <f>квалификация!B26</f>
        <v>Лазарев Сергей</v>
      </c>
      <c r="C18" s="59">
        <v>146</v>
      </c>
      <c r="D18" s="59">
        <v>157</v>
      </c>
      <c r="E18" s="55"/>
      <c r="F18" s="57">
        <v>8</v>
      </c>
      <c r="G18" s="58" t="str">
        <f>квалификация!B18</f>
        <v>Вайнман Алексей</v>
      </c>
      <c r="H18" s="61">
        <v>139</v>
      </c>
      <c r="I18" s="61">
        <v>215</v>
      </c>
      <c r="J18" s="55"/>
      <c r="K18" s="54">
        <v>9</v>
      </c>
      <c r="L18" s="68"/>
      <c r="M18" s="66"/>
      <c r="N18" s="66"/>
      <c r="O18" s="66"/>
      <c r="P18" s="54"/>
      <c r="Q18" s="68"/>
      <c r="R18" s="55"/>
      <c r="S18" s="55"/>
      <c r="T18" s="55"/>
    </row>
    <row r="19" spans="1:20" s="49" customFormat="1" ht="19.5" customHeight="1">
      <c r="A19" s="54" t="s">
        <v>55</v>
      </c>
      <c r="B19" s="66"/>
      <c r="C19" s="66"/>
      <c r="D19" s="66"/>
      <c r="E19" s="55"/>
      <c r="F19" s="54" t="s">
        <v>54</v>
      </c>
      <c r="G19" s="66"/>
      <c r="H19" s="55"/>
      <c r="I19" s="55"/>
      <c r="J19" s="55"/>
      <c r="K19" s="57">
        <v>17</v>
      </c>
      <c r="L19" s="65" t="s">
        <v>31</v>
      </c>
      <c r="M19" s="59">
        <v>128</v>
      </c>
      <c r="N19" s="59">
        <v>130</v>
      </c>
      <c r="O19" s="66"/>
      <c r="P19" s="54"/>
      <c r="Q19" s="68"/>
      <c r="R19" s="55"/>
      <c r="S19" s="55"/>
      <c r="T19" s="55"/>
    </row>
    <row r="20" spans="1:20" s="49" customFormat="1" ht="19.5" customHeight="1">
      <c r="A20" s="57">
        <v>19</v>
      </c>
      <c r="B20" s="65" t="str">
        <f>квалификация!B29</f>
        <v>Новикова Кристина</v>
      </c>
      <c r="C20" s="59">
        <v>168</v>
      </c>
      <c r="D20" s="59">
        <v>180</v>
      </c>
      <c r="E20" s="55"/>
      <c r="F20" s="57">
        <v>19</v>
      </c>
      <c r="G20" s="65" t="s">
        <v>33</v>
      </c>
      <c r="H20" s="61">
        <v>134</v>
      </c>
      <c r="I20" s="61">
        <v>154</v>
      </c>
      <c r="J20" s="55"/>
      <c r="K20" s="57">
        <v>4</v>
      </c>
      <c r="L20" s="64" t="s">
        <v>18</v>
      </c>
      <c r="M20" s="59">
        <v>170</v>
      </c>
      <c r="N20" s="59">
        <v>146</v>
      </c>
      <c r="O20" s="66"/>
      <c r="P20" s="54">
        <v>7</v>
      </c>
      <c r="Q20" s="68"/>
      <c r="R20" s="55"/>
      <c r="S20" s="55"/>
      <c r="T20" s="55"/>
    </row>
    <row r="21" spans="1:20" s="49" customFormat="1" ht="19.5" customHeight="1">
      <c r="A21" s="57">
        <v>14</v>
      </c>
      <c r="B21" s="64" t="str">
        <f>квалификация!B24</f>
        <v>Криворотова Элла</v>
      </c>
      <c r="C21" s="59">
        <v>157</v>
      </c>
      <c r="D21" s="59">
        <v>178</v>
      </c>
      <c r="E21" s="55"/>
      <c r="F21" s="57">
        <v>4</v>
      </c>
      <c r="G21" s="65" t="str">
        <f>квалификация!B14</f>
        <v>Безотосный Алексей</v>
      </c>
      <c r="H21" s="61">
        <v>146</v>
      </c>
      <c r="I21" s="61">
        <v>241</v>
      </c>
      <c r="J21" s="55"/>
      <c r="K21" s="54">
        <v>10</v>
      </c>
      <c r="L21" s="68"/>
      <c r="M21" s="66"/>
      <c r="N21" s="66"/>
      <c r="O21" s="66"/>
      <c r="P21" s="57">
        <v>4</v>
      </c>
      <c r="Q21" s="64" t="s">
        <v>18</v>
      </c>
      <c r="R21" s="61">
        <v>193</v>
      </c>
      <c r="S21" s="61">
        <v>193</v>
      </c>
      <c r="T21" s="55"/>
    </row>
    <row r="22" spans="1:20" s="49" customFormat="1" ht="19.5" customHeight="1">
      <c r="A22" s="54" t="s">
        <v>53</v>
      </c>
      <c r="B22" s="66"/>
      <c r="C22" s="66"/>
      <c r="D22" s="66"/>
      <c r="E22" s="55"/>
      <c r="F22" s="54" t="s">
        <v>52</v>
      </c>
      <c r="G22" s="66"/>
      <c r="H22" s="55"/>
      <c r="I22" s="55"/>
      <c r="J22" s="55"/>
      <c r="K22" s="54"/>
      <c r="L22" s="68"/>
      <c r="M22" s="66"/>
      <c r="N22" s="66"/>
      <c r="O22" s="66"/>
      <c r="P22" s="57">
        <v>12</v>
      </c>
      <c r="Q22" s="64" t="s">
        <v>26</v>
      </c>
      <c r="R22" s="61">
        <v>219</v>
      </c>
      <c r="S22" s="61">
        <v>176</v>
      </c>
      <c r="T22" s="55"/>
    </row>
    <row r="23" spans="1:20" s="49" customFormat="1" ht="19.5" customHeight="1">
      <c r="A23" s="57">
        <v>21</v>
      </c>
      <c r="B23" s="65" t="str">
        <f>квалификация!B31</f>
        <v>Лаптев Вячеслав</v>
      </c>
      <c r="C23" s="59">
        <v>227</v>
      </c>
      <c r="D23" s="59">
        <v>145</v>
      </c>
      <c r="E23" s="55"/>
      <c r="F23" s="57">
        <v>12</v>
      </c>
      <c r="G23" s="65" t="s">
        <v>26</v>
      </c>
      <c r="H23" s="61">
        <v>157</v>
      </c>
      <c r="I23" s="61">
        <v>183</v>
      </c>
      <c r="J23" s="55"/>
      <c r="K23" s="54">
        <v>11</v>
      </c>
      <c r="L23" s="68"/>
      <c r="M23" s="66"/>
      <c r="N23" s="66"/>
      <c r="O23" s="66"/>
      <c r="P23" s="54">
        <v>8</v>
      </c>
      <c r="Q23" s="54"/>
      <c r="R23" s="55"/>
      <c r="S23" s="55"/>
      <c r="T23" s="55"/>
    </row>
    <row r="24" spans="1:20" s="49" customFormat="1" ht="19.5" customHeight="1">
      <c r="A24" s="57">
        <v>12</v>
      </c>
      <c r="B24" s="64" t="str">
        <f>квалификация!B22</f>
        <v>Москаленко Жанна</v>
      </c>
      <c r="C24" s="59">
        <v>237</v>
      </c>
      <c r="D24" s="59">
        <v>188</v>
      </c>
      <c r="E24" s="55"/>
      <c r="F24" s="57">
        <v>6</v>
      </c>
      <c r="G24" s="65" t="str">
        <f>квалификация!B16</f>
        <v>Беляков Александр</v>
      </c>
      <c r="H24" s="61">
        <v>192</v>
      </c>
      <c r="I24" s="61">
        <v>143</v>
      </c>
      <c r="J24" s="55"/>
      <c r="K24" s="57">
        <v>12</v>
      </c>
      <c r="L24" s="64" t="s">
        <v>26</v>
      </c>
      <c r="M24" s="59">
        <v>183</v>
      </c>
      <c r="N24" s="59">
        <v>194</v>
      </c>
      <c r="O24" s="66"/>
      <c r="P24" s="55"/>
      <c r="Q24" s="55"/>
      <c r="R24" s="55"/>
      <c r="S24" s="55"/>
      <c r="T24" s="55"/>
    </row>
    <row r="25" spans="1:20" s="49" customFormat="1" ht="19.5" customHeight="1">
      <c r="A25" s="54" t="s">
        <v>50</v>
      </c>
      <c r="B25" s="66"/>
      <c r="C25" s="66"/>
      <c r="D25" s="66"/>
      <c r="E25" s="55"/>
      <c r="F25" s="54" t="s">
        <v>49</v>
      </c>
      <c r="G25" s="66"/>
      <c r="H25" s="55"/>
      <c r="I25" s="55"/>
      <c r="J25" s="55"/>
      <c r="K25" s="57">
        <v>2</v>
      </c>
      <c r="L25" s="64" t="s">
        <v>16</v>
      </c>
      <c r="M25" s="59">
        <v>189</v>
      </c>
      <c r="N25" s="59">
        <v>183</v>
      </c>
      <c r="O25" s="66"/>
      <c r="P25" s="55"/>
      <c r="Q25" s="55"/>
      <c r="R25" s="55"/>
      <c r="S25" s="55"/>
      <c r="T25" s="55"/>
    </row>
    <row r="26" spans="1:20" s="49" customFormat="1" ht="19.5" customHeight="1">
      <c r="A26" s="57">
        <v>23</v>
      </c>
      <c r="B26" s="65" t="str">
        <f>квалификация!B33</f>
        <v>Фамин Денис</v>
      </c>
      <c r="C26" s="59">
        <v>126</v>
      </c>
      <c r="D26" s="59">
        <v>142</v>
      </c>
      <c r="E26" s="55"/>
      <c r="F26" s="57">
        <v>10</v>
      </c>
      <c r="G26" s="65" t="s">
        <v>24</v>
      </c>
      <c r="H26" s="61">
        <v>181</v>
      </c>
      <c r="I26" s="61">
        <v>168</v>
      </c>
      <c r="J26" s="55"/>
      <c r="K26" s="54">
        <v>12</v>
      </c>
      <c r="L26" s="68"/>
      <c r="M26" s="66"/>
      <c r="N26" s="66"/>
      <c r="O26" s="66"/>
      <c r="P26" s="55"/>
      <c r="Q26" s="55"/>
      <c r="R26" s="55"/>
      <c r="S26" s="55"/>
      <c r="T26" s="55"/>
    </row>
    <row r="27" spans="1:20" s="49" customFormat="1" ht="19.5" customHeight="1">
      <c r="A27" s="57">
        <v>10</v>
      </c>
      <c r="B27" s="64" t="str">
        <f>квалификация!B20</f>
        <v>Иванова Ольга</v>
      </c>
      <c r="C27" s="59">
        <v>194</v>
      </c>
      <c r="D27" s="59">
        <v>214</v>
      </c>
      <c r="E27" s="55"/>
      <c r="F27" s="57">
        <v>2</v>
      </c>
      <c r="G27" s="65" t="str">
        <f>квалификация!B12</f>
        <v>Криворотов Виктор</v>
      </c>
      <c r="H27" s="61">
        <v>198</v>
      </c>
      <c r="I27" s="61">
        <v>210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</row>
    <row r="28" spans="1:20" s="49" customFormat="1" ht="19.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1:20" s="49" customFormat="1" ht="19.5" customHeight="1">
      <c r="A29" s="54"/>
      <c r="B29" s="54"/>
      <c r="C29" s="54"/>
      <c r="D29" s="55"/>
      <c r="E29" s="55"/>
      <c r="F29" s="54"/>
      <c r="G29" s="72" t="s">
        <v>58</v>
      </c>
      <c r="H29" s="54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1:20" s="49" customFormat="1" ht="19.5" customHeight="1">
      <c r="A30" s="54"/>
      <c r="B30" s="54"/>
      <c r="C30" s="54"/>
      <c r="D30" s="55"/>
      <c r="E30" s="55"/>
      <c r="F30" s="54">
        <v>7</v>
      </c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</row>
    <row r="31" spans="1:20" s="49" customFormat="1" ht="19.5" customHeight="1">
      <c r="A31" s="54"/>
      <c r="B31" s="54"/>
      <c r="C31" s="54"/>
      <c r="D31" s="55"/>
      <c r="E31" s="55"/>
      <c r="F31" s="57">
        <v>7</v>
      </c>
      <c r="G31" s="71" t="s">
        <v>21</v>
      </c>
      <c r="H31" s="61">
        <v>150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spans="1:20" s="49" customFormat="1" ht="19.5" customHeight="1">
      <c r="A32" s="54"/>
      <c r="B32" s="54"/>
      <c r="C32" s="54"/>
      <c r="D32" s="55"/>
      <c r="E32" s="55"/>
      <c r="F32" s="57">
        <v>12</v>
      </c>
      <c r="G32" s="65" t="s">
        <v>26</v>
      </c>
      <c r="H32" s="61">
        <v>175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</row>
    <row r="33" spans="1:20" s="49" customFormat="1" ht="19.5" customHeight="1">
      <c r="A33" s="54"/>
      <c r="B33" s="54"/>
      <c r="C33" s="54"/>
      <c r="D33" s="55"/>
      <c r="E33" s="55"/>
      <c r="F33" s="54">
        <v>8</v>
      </c>
      <c r="G33" s="54"/>
      <c r="H33" s="54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1:20" s="49" customFormat="1" ht="19.5" customHeight="1">
      <c r="A34" s="54"/>
      <c r="B34" s="54"/>
      <c r="C34" s="54"/>
      <c r="D34" s="55"/>
      <c r="E34" s="55"/>
      <c r="F34" s="54"/>
      <c r="G34" s="54"/>
      <c r="H34" s="54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1:20" s="49" customFormat="1" ht="19.5" customHeight="1">
      <c r="A35" s="54"/>
      <c r="B35" s="54"/>
      <c r="C35" s="54"/>
      <c r="D35" s="55"/>
      <c r="E35" s="55"/>
      <c r="F35" s="54"/>
      <c r="G35" s="72" t="s">
        <v>59</v>
      </c>
      <c r="H35" s="54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pans="1:20" s="49" customFormat="1" ht="19.5" customHeight="1">
      <c r="A36" s="54"/>
      <c r="B36" s="54"/>
      <c r="C36" s="54"/>
      <c r="D36" s="55"/>
      <c r="E36" s="55"/>
      <c r="F36" s="54">
        <v>9</v>
      </c>
      <c r="G36" s="54"/>
      <c r="H36" s="54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</row>
    <row r="37" spans="1:20" s="49" customFormat="1" ht="19.5" customHeight="1">
      <c r="A37" s="54"/>
      <c r="B37" s="54"/>
      <c r="C37" s="54"/>
      <c r="D37" s="55"/>
      <c r="E37" s="55"/>
      <c r="F37" s="57">
        <v>1</v>
      </c>
      <c r="G37" s="65" t="s">
        <v>15</v>
      </c>
      <c r="H37" s="61">
        <v>168</v>
      </c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s="49" customFormat="1" ht="19.5" customHeight="1">
      <c r="A38" s="54"/>
      <c r="B38" s="54"/>
      <c r="C38" s="54"/>
      <c r="D38" s="55"/>
      <c r="E38" s="55"/>
      <c r="F38" s="57">
        <v>4</v>
      </c>
      <c r="G38" s="58" t="s">
        <v>18</v>
      </c>
      <c r="H38" s="61">
        <v>207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1:20" s="49" customFormat="1" ht="18.75">
      <c r="A39" s="54"/>
      <c r="B39" s="54"/>
      <c r="C39" s="54"/>
      <c r="D39" s="55"/>
      <c r="E39" s="55"/>
      <c r="F39" s="54">
        <v>10</v>
      </c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1:20" ht="18">
      <c r="A40" s="73"/>
      <c r="B40" s="73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</row>
  </sheetData>
  <sheetProtection selectLockedCells="1" selectUnlockedCells="1"/>
  <printOptions/>
  <pageMargins left="0.30069444444444443" right="0.30972222222222223" top="0.31875" bottom="0.32916666666666666" header="0.05347222222222222" footer="0.06388888888888888"/>
  <pageSetup horizontalDpi="300" verticalDpi="300" orientation="landscape" paperSize="9" scale="7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="70" zoomScaleNormal="70" zoomScalePageLayoutView="0" workbookViewId="0" topLeftCell="A1">
      <selection activeCell="B45" sqref="B4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="70" zoomScaleNormal="70" zoomScalePageLayoutView="0" workbookViewId="0" topLeftCell="A1">
      <selection activeCell="Q38" sqref="Q3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Zverdvd.org</cp:lastModifiedBy>
  <dcterms:modified xsi:type="dcterms:W3CDTF">2019-02-14T05:08:19Z</dcterms:modified>
  <cp:category/>
  <cp:version/>
  <cp:contentType/>
  <cp:contentStatus/>
</cp:coreProperties>
</file>